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iveselinovic\Desktop\Javna nabava objedinjeno\Nikole Tesle 1\"/>
    </mc:Choice>
  </mc:AlternateContent>
  <xr:revisionPtr revIDLastSave="0" documentId="13_ncr:1_{72D429D7-9CEA-4099-A0FC-C2A807C6354C}" xr6:coauthVersionLast="47" xr6:coauthVersionMax="47" xr10:uidLastSave="{00000000-0000-0000-0000-000000000000}"/>
  <bookViews>
    <workbookView xWindow="-120" yWindow="-120" windowWidth="29040" windowHeight="15840" tabRatio="737" xr2:uid="{00000000-000D-0000-FFFF-FFFF00000000}"/>
  </bookViews>
  <sheets>
    <sheet name="NASLOVNA" sheetId="5" r:id="rId1"/>
    <sheet name="Opće napomene" sheetId="8" r:id="rId2"/>
    <sheet name="GO_Radovi" sheetId="1" r:id="rId3"/>
    <sheet name="ViK" sheetId="6" r:id="rId4"/>
    <sheet name="ELEKTROINSTALACIJE" sheetId="9" r:id="rId5"/>
    <sheet name="REKAPITULACIJA" sheetId="1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 localSheetId="0">#REF!</definedName>
    <definedName name="_" localSheetId="5">#REF!</definedName>
    <definedName name="_">#REF!</definedName>
    <definedName name="_____xlnm.Print_Area" localSheetId="5">#REF!</definedName>
    <definedName name="_____xlnm.Print_Area">#REF!</definedName>
    <definedName name="_____xlnm.Print_Titles" localSheetId="5">#REF!</definedName>
    <definedName name="_____xlnm.Print_Titles">#REF!</definedName>
    <definedName name="____xlnm.Print_Area" localSheetId="5">#REF!</definedName>
    <definedName name="____xlnm.Print_Area">#REF!</definedName>
    <definedName name="____xlnm.Print_Titles" localSheetId="5">#REF!</definedName>
    <definedName name="____xlnm.Print_Titles">#REF!</definedName>
    <definedName name="___xlnm.Print_Area" localSheetId="5">#REF!</definedName>
    <definedName name="___xlnm.Print_Area">#REF!</definedName>
    <definedName name="___xlnm.Print_Titles" localSheetId="5">#REF!</definedName>
    <definedName name="___xlnm.Print_Titles">#REF!</definedName>
    <definedName name="___xlnm_Print_Area_1" localSheetId="5">#REF!</definedName>
    <definedName name="___xlnm_Print_Area_1">#REF!</definedName>
    <definedName name="___xlnm_Print_Titles_1" localSheetId="5">#REF!</definedName>
    <definedName name="___xlnm_Print_Titles_1">#REF!</definedName>
    <definedName name="__xlfn_BAHTTEXT">NA()</definedName>
    <definedName name="__xlnm.Print_Area" localSheetId="5">#REF!</definedName>
    <definedName name="__xlnm.Print_Area">#REF!</definedName>
    <definedName name="__xlnm.Print_Titles" localSheetId="5">#REF!</definedName>
    <definedName name="__xlnm.Print_Titles">#REF!</definedName>
    <definedName name="__xlnm_Print_Area_1" localSheetId="5">#REF!</definedName>
    <definedName name="__xlnm_Print_Area_1">#REF!</definedName>
    <definedName name="__xlnm_Print_Titles_1" localSheetId="5">#REF!</definedName>
    <definedName name="__xlnm_Print_Titles_1">#REF!</definedName>
    <definedName name="_1Excel_BuiltIn_Print_Area_1" localSheetId="5">#REF!</definedName>
    <definedName name="_1Excel_BuiltIn_Print_Area_1">#REF!</definedName>
    <definedName name="_Qn1" localSheetId="5">'[1]PRORAČUN GUBITAKA'!#REF!</definedName>
    <definedName name="_Qn1">'[1]PRORAČUN GUBITAKA'!#REF!</definedName>
    <definedName name="_Qn7" localSheetId="5">'[1]PRORAČUN GUBITAKA'!#REF!</definedName>
    <definedName name="_Qn7">'[1]PRORAČUN GUBITAKA'!#REF!</definedName>
    <definedName name="_red1" localSheetId="5">#REF!</definedName>
    <definedName name="_red1">#REF!</definedName>
    <definedName name="Akf" localSheetId="5">#REF!</definedName>
    <definedName name="Akf">#REF!</definedName>
    <definedName name="ASD" localSheetId="5">#REF!</definedName>
    <definedName name="ASD">#REF!</definedName>
    <definedName name="AVD" localSheetId="5">#REF!</definedName>
    <definedName name="AVD">#REF!</definedName>
    <definedName name="BOD" localSheetId="5">#REF!</definedName>
    <definedName name="BOD">#REF!</definedName>
    <definedName name="BODIC" localSheetId="5">#REF!</definedName>
    <definedName name="BODIC">#REF!</definedName>
    <definedName name="BODICA" localSheetId="5">#REF!</definedName>
    <definedName name="BODICA">#REF!</definedName>
    <definedName name="C_1" localSheetId="5">[1]KOEFICIJENTI!#REF!</definedName>
    <definedName name="C_1">[1]KOEFICIJENTI!#REF!</definedName>
    <definedName name="C_2" localSheetId="5">[2]PRORAČUN!#REF!</definedName>
    <definedName name="C_2">[2]PRORAČUN!#REF!</definedName>
    <definedName name="C_3" localSheetId="5">[2]PRORAČUN!#REF!</definedName>
    <definedName name="C_3">[2]PRORAČUN!#REF!</definedName>
    <definedName name="C_4" localSheetId="5">[2]PRORAČUN!#REF!</definedName>
    <definedName name="C_4">[2]PRORAČUN!#REF!</definedName>
    <definedName name="Ca" localSheetId="5">#REF!</definedName>
    <definedName name="Ca">#REF!</definedName>
    <definedName name="Cb" localSheetId="5">#REF!</definedName>
    <definedName name="Cb">#REF!</definedName>
    <definedName name="Cc" localSheetId="5">#REF!</definedName>
    <definedName name="Cc">#REF!</definedName>
    <definedName name="CCP" localSheetId="5">#REF!</definedName>
    <definedName name="CCP">#REF!</definedName>
    <definedName name="CELIJA" localSheetId="5">#REF!</definedName>
    <definedName name="CELIJA">#REF!</definedName>
    <definedName name="celija1" localSheetId="5">#REF!</definedName>
    <definedName name="celija1">#REF!</definedName>
    <definedName name="CeNel" localSheetId="5">#REF!</definedName>
    <definedName name="CeNel">#REF!</definedName>
    <definedName name="CeNT" localSheetId="5">#REF!</definedName>
    <definedName name="CeNT">#REF!</definedName>
    <definedName name="CeVT" localSheetId="5">#REF!</definedName>
    <definedName name="CeVT">#REF!</definedName>
    <definedName name="Cg" localSheetId="5">#REF!</definedName>
    <definedName name="Cg">#REF!</definedName>
    <definedName name="CkA" localSheetId="5">#REF!</definedName>
    <definedName name="CkA">#REF!</definedName>
    <definedName name="CkB" localSheetId="5">#REF!</definedName>
    <definedName name="CkB">#REF!</definedName>
    <definedName name="CkC" localSheetId="5">#REF!</definedName>
    <definedName name="CkC">#REF!</definedName>
    <definedName name="Clu" localSheetId="5">#REF!</definedName>
    <definedName name="Clu">#REF!</definedName>
    <definedName name="cp" localSheetId="5">#REF!</definedName>
    <definedName name="cp">#REF!</definedName>
    <definedName name="CUNP" localSheetId="5">#REF!</definedName>
    <definedName name="CUNP">#REF!</definedName>
    <definedName name="č" localSheetId="5">#REF!</definedName>
    <definedName name="č">#REF!</definedName>
    <definedName name="dada">[3]okoliš!$F$25</definedName>
    <definedName name="Datum" localSheetId="5">#REF!</definedName>
    <definedName name="Datum">#REF!</definedName>
    <definedName name="DFS">[3]ZEMLJAN!$F$10</definedName>
    <definedName name="Dpred" localSheetId="5">[4]Proračun!#REF!</definedName>
    <definedName name="Dpred">[4]Proračun!#REF!</definedName>
    <definedName name="E" localSheetId="5">#REF!</definedName>
    <definedName name="E">#REF!</definedName>
    <definedName name="EGREG" localSheetId="5">#REF!</definedName>
    <definedName name="EGREG">#REF!</definedName>
    <definedName name="Elaborat" localSheetId="5">[1]REKAPITULACIJA!#REF!</definedName>
    <definedName name="Elaborat">[1]REKAPITULACIJA!#REF!</definedName>
    <definedName name="Eptv" localSheetId="5">#REF!</definedName>
    <definedName name="Eptv">#REF!</definedName>
    <definedName name="ERGREGR" localSheetId="5">#REF!</definedName>
    <definedName name="ERGREGR">#REF!</definedName>
    <definedName name="eta" localSheetId="5">#REF!</definedName>
    <definedName name="eta">#REF!</definedName>
    <definedName name="ewew" localSheetId="5">#REF!</definedName>
    <definedName name="ewew">#REF!</definedName>
    <definedName name="EXCEG" localSheetId="5">#REF!</definedName>
    <definedName name="EXCEG">#REF!</definedName>
    <definedName name="Excel_BuiltIn_Print_Area_1" localSheetId="5">#REF!</definedName>
    <definedName name="Excel_BuiltIn_Print_Area_1">#REF!</definedName>
    <definedName name="Excel_BuiltIn_Print_Area_1_1" localSheetId="5">#REF!</definedName>
    <definedName name="Excel_BuiltIn_Print_Area_1_1">#REF!</definedName>
    <definedName name="Excel_BuiltIn_Print_Area_2" localSheetId="5">#REF!</definedName>
    <definedName name="Excel_BuiltIn_Print_Area_2">#REF!</definedName>
    <definedName name="Excel_BuiltIn_Print_Area_2_1" localSheetId="5">#REF!</definedName>
    <definedName name="Excel_BuiltIn_Print_Area_2_1">#REF!</definedName>
    <definedName name="Excel_BuiltIn_Print_Area_3" localSheetId="5">#REF!</definedName>
    <definedName name="Excel_BuiltIn_Print_Area_3">#REF!</definedName>
    <definedName name="Excel_BuiltIn_Print_Area_3_1" localSheetId="5">#REF!</definedName>
    <definedName name="Excel_BuiltIn_Print_Area_3_1">#REF!</definedName>
    <definedName name="Excel_BuiltIn_Print_Area_4" localSheetId="5">#REF!</definedName>
    <definedName name="Excel_BuiltIn_Print_Area_4">#REF!</definedName>
    <definedName name="Excel_BuiltIn_Print_Area_5" localSheetId="5">#REF!</definedName>
    <definedName name="Excel_BuiltIn_Print_Area_5">#REF!</definedName>
    <definedName name="Excel_BuiltIn_Print_Titles" localSheetId="5">#REF!</definedName>
    <definedName name="Excel_BuiltIn_Print_Titles">#REF!</definedName>
    <definedName name="Excel_BuiltIn_Print_Titles_1" localSheetId="5">#REF!</definedName>
    <definedName name="Excel_BuiltIn_Print_Titles_1">#REF!</definedName>
    <definedName name="Excel_BuiltIn_Print_Titles_1_1" localSheetId="5">#REF!</definedName>
    <definedName name="Excel_BuiltIn_Print_Titles_1_1">#REF!</definedName>
    <definedName name="Excel_BuiltIn_Print_Titles_2" localSheetId="5">#REF!</definedName>
    <definedName name="Excel_BuiltIn_Print_Titles_2">#REF!</definedName>
    <definedName name="Excel_BuiltIn_Print_Titles_2_1" localSheetId="5">#REF!</definedName>
    <definedName name="Excel_BuiltIn_Print_Titles_2_1">#REF!</definedName>
    <definedName name="Excel_BuiltIn_Print_Titles_3" localSheetId="5">#REF!</definedName>
    <definedName name="Excel_BuiltIn_Print_Titles_3">#REF!</definedName>
    <definedName name="Excel_BuiltIn_Print_Titles_4" localSheetId="5">#REF!</definedName>
    <definedName name="Excel_BuiltIn_Print_Titles_4">#REF!</definedName>
    <definedName name="Excel_BuiltIn_Print_Titles_5" localSheetId="5">#REF!</definedName>
    <definedName name="Excel_BuiltIn_Print_Titles_5">#REF!</definedName>
    <definedName name="f" localSheetId="5">[5]soboslik!#REF!</definedName>
    <definedName name="f">[5]soboslik!#REF!</definedName>
    <definedName name="FDSFDS" localSheetId="5">#REF!</definedName>
    <definedName name="FDSFDS">#REF!</definedName>
    <definedName name="FDSGFDAGB" localSheetId="5">[3]soboslik!#REF!</definedName>
    <definedName name="FDSGFDAGB">[3]soboslik!#REF!</definedName>
    <definedName name="ff" localSheetId="5">#REF!</definedName>
    <definedName name="ff">#REF!</definedName>
    <definedName name="FGG" localSheetId="5">#REF!</definedName>
    <definedName name="FGG">#REF!</definedName>
    <definedName name="FI">[4]Proračun!$C$203</definedName>
    <definedName name="fn" localSheetId="5">[2]PRORAČUN!#REF!</definedName>
    <definedName name="fn">[2]PRORAČUN!#REF!</definedName>
    <definedName name="FSS" localSheetId="5">#REF!</definedName>
    <definedName name="FSS">#REF!</definedName>
    <definedName name="g" localSheetId="0">#REF!</definedName>
    <definedName name="g" localSheetId="5">#REF!</definedName>
    <definedName name="g">#REF!</definedName>
    <definedName name="GERG">'[3]oprema dvor.'!$F$28</definedName>
    <definedName name="GGERG" localSheetId="5">#REF!</definedName>
    <definedName name="GGERG">#REF!</definedName>
    <definedName name="GILIOG" localSheetId="5">[3]PLIN!#REF!</definedName>
    <definedName name="GILIOG">[3]PLIN!#REF!</definedName>
    <definedName name="GQERGHE" localSheetId="5">'[3]razni '!#REF!</definedName>
    <definedName name="GQERGHE">'[3]razni '!#REF!</definedName>
    <definedName name="Gradjevina" localSheetId="5">#REF!</definedName>
    <definedName name="Gradjevina">#REF!</definedName>
    <definedName name="Građevina" localSheetId="5">[1]REKAPITULACIJA!#REF!</definedName>
    <definedName name="Građevina">[1]REKAPITULACIJA!#REF!</definedName>
    <definedName name="GREGF">[3]izolacija!$F$13</definedName>
    <definedName name="GRGR">'[6]RAZNI RADOVI'!$F$22</definedName>
    <definedName name="GS" localSheetId="5">#REF!</definedName>
    <definedName name="GS">#REF!</definedName>
    <definedName name="h" localSheetId="5">#REF!</definedName>
    <definedName name="h">#REF!</definedName>
    <definedName name="H_g" localSheetId="5">#REF!</definedName>
    <definedName name="H_g">#REF!</definedName>
    <definedName name="HH_g" localSheetId="5">#REF!</definedName>
    <definedName name="HH_g">#REF!</definedName>
    <definedName name="I_A1" localSheetId="0">#REF!</definedName>
    <definedName name="I_A1" localSheetId="5">#REF!</definedName>
    <definedName name="I_A1">#REF!</definedName>
    <definedName name="I_A2" localSheetId="0">#REF!</definedName>
    <definedName name="I_A2" localSheetId="5">#REF!</definedName>
    <definedName name="I_A2">#REF!</definedName>
    <definedName name="I_A3" localSheetId="5">#REF!</definedName>
    <definedName name="I_A3">#REF!</definedName>
    <definedName name="I_A4" localSheetId="0">'[7]I.2 Betonski i AB radovi'!#REF!</definedName>
    <definedName name="I_A4" localSheetId="5">'[8]I.2 Betonski i AB radovi'!#REF!</definedName>
    <definedName name="I_A4">'[8]I.2 Betonski i AB radovi'!#REF!</definedName>
    <definedName name="I_A5" localSheetId="5">#REF!</definedName>
    <definedName name="I_A5">#REF!</definedName>
    <definedName name="I_B1" localSheetId="5">#REF!</definedName>
    <definedName name="I_B1">#REF!</definedName>
    <definedName name="I_B2" localSheetId="5">#REF!</definedName>
    <definedName name="I_B2">#REF!</definedName>
    <definedName name="I_B3" localSheetId="5">#REF!</definedName>
    <definedName name="I_B3">#REF!</definedName>
    <definedName name="I_B4" localSheetId="5">#REF!</definedName>
    <definedName name="I_B4">#REF!</definedName>
    <definedName name="I_B5" localSheetId="5">#REF!</definedName>
    <definedName name="I_B5">#REF!</definedName>
    <definedName name="I_B6" localSheetId="0">#REF!</definedName>
    <definedName name="I_B6" localSheetId="5">#REF!</definedName>
    <definedName name="I_B6">#REF!</definedName>
    <definedName name="I_B7" localSheetId="5">#REF!</definedName>
    <definedName name="I_B7">#REF!</definedName>
    <definedName name="I_B8" localSheetId="0">#REF!</definedName>
    <definedName name="I_B8" localSheetId="5">#REF!</definedName>
    <definedName name="I_B8">#REF!</definedName>
    <definedName name="II_A3" localSheetId="0">'[7]I.1 Zemljani radovi'!#REF!</definedName>
    <definedName name="II_A3" localSheetId="5">'[8]I.1 Zemljani radovi'!#REF!</definedName>
    <definedName name="II_A3">'[8]I.1 Zemljani radovi'!#REF!</definedName>
    <definedName name="II_A4" localSheetId="0">'[7]I.2 Betonski i AB radovi'!#REF!</definedName>
    <definedName name="II_A4" localSheetId="5">'[8]I.2 Betonski i AB radovi'!#REF!</definedName>
    <definedName name="II_A4">'[8]I.2 Betonski i AB radovi'!#REF!</definedName>
    <definedName name="II_A5" localSheetId="0">'[7]I.3 Zidarski radovi'!#REF!</definedName>
    <definedName name="II_A5" localSheetId="5">'[8]I.3 Zidarski radovi'!#REF!</definedName>
    <definedName name="II_A5">'[8]I.3 Zidarski radovi'!#REF!</definedName>
    <definedName name="II_B1" localSheetId="0">'[7]I.5 Keramičarski radovi'!#REF!</definedName>
    <definedName name="II_B1" localSheetId="5">'[8]I.5 Keramičarski radovi'!#REF!</definedName>
    <definedName name="II_B1">'[8]I.5 Keramičarski radovi'!#REF!</definedName>
    <definedName name="II_B2" localSheetId="0">'[7]I.6 Kamenorezački'!#REF!</definedName>
    <definedName name="II_B2" localSheetId="5">'[8]I.6 Kamenorezački'!#REF!</definedName>
    <definedName name="II_B2">'[8]I.6 Kamenorezački'!#REF!</definedName>
    <definedName name="II_B6" localSheetId="0">#REF!</definedName>
    <definedName name="II_B6" localSheetId="5">#REF!</definedName>
    <definedName name="II_B6">#REF!</definedName>
    <definedName name="Investitor" localSheetId="5">[1]REKAPITULACIJA!#REF!</definedName>
    <definedName name="Investitor">[1]REKAPITULACIJA!#REF!</definedName>
    <definedName name="_xlnm.Print_Titles" localSheetId="4">ELEKTROINSTALACIJE!$1:$1</definedName>
    <definedName name="j" localSheetId="5">#REF!</definedName>
    <definedName name="j">#REF!</definedName>
    <definedName name="jzjj" localSheetId="5">#REF!</definedName>
    <definedName name="jzjj">#REF!</definedName>
    <definedName name="k" localSheetId="5">#REF!</definedName>
    <definedName name="k">#REF!</definedName>
    <definedName name="k_MK1" localSheetId="5">[1]KOEFICIJENTI!#REF!</definedName>
    <definedName name="k_MK1">[1]KOEFICIJENTI!#REF!</definedName>
    <definedName name="k_MK2" localSheetId="5">[1]KOEFICIJENTI!#REF!</definedName>
    <definedName name="k_MK2">[1]KOEFICIJENTI!#REF!</definedName>
    <definedName name="k_MK3" localSheetId="5">[1]KOEFICIJENTI!#REF!</definedName>
    <definedName name="k_MK3">[1]KOEFICIJENTI!#REF!</definedName>
    <definedName name="k_POD1" localSheetId="5">[1]KOEFICIJENTI!#REF!</definedName>
    <definedName name="k_POD1">[1]KOEFICIJENTI!#REF!</definedName>
    <definedName name="k_POD2" localSheetId="5">[1]KOEFICIJENTI!#REF!</definedName>
    <definedName name="k_POD2">[1]KOEFICIJENTI!#REF!</definedName>
    <definedName name="k_PR1" localSheetId="5">[1]KOEFICIJENTI!#REF!</definedName>
    <definedName name="k_PR1">[1]KOEFICIJENTI!#REF!</definedName>
    <definedName name="k_sig" localSheetId="5">[2]PRORAČUN!#REF!</definedName>
    <definedName name="k_sig">[2]PRORAČUN!#REF!</definedName>
    <definedName name="k_ugr" localSheetId="5">#REF!</definedName>
    <definedName name="k_ugr">#REF!</definedName>
    <definedName name="k_ugr_CIJEVI" localSheetId="5">#REF!</definedName>
    <definedName name="k_ugr_CIJEVI">#REF!</definedName>
    <definedName name="k_ugr_CRPK" localSheetId="5">#REF!</definedName>
    <definedName name="k_ugr_CRPK">#REF!</definedName>
    <definedName name="k_ugr_FILT" localSheetId="5">#REF!</definedName>
    <definedName name="k_ugr_FILT">#REF!</definedName>
    <definedName name="k_ugr_KUGLASTE" localSheetId="5">#REF!</definedName>
    <definedName name="k_ugr_KUGLASTE">#REF!</definedName>
    <definedName name="k_ugr_LEPTIRASTE" localSheetId="5">#REF!</definedName>
    <definedName name="k_ugr_LEPTIRASTE">#REF!</definedName>
    <definedName name="k_ugr_OPREMA" localSheetId="5">#REF!</definedName>
    <definedName name="k_ugr_OPREMA">#REF!</definedName>
    <definedName name="k_ugr_PVC" localSheetId="5">#REF!</definedName>
    <definedName name="k_ugr_PVC">#REF!</definedName>
    <definedName name="k_UV1" localSheetId="5">[1]KOEFICIJENTI!#REF!</definedName>
    <definedName name="k_UV1">[1]KOEFICIJENTI!#REF!</definedName>
    <definedName name="k_UZ1" localSheetId="5">[1]KOEFICIJENTI!#REF!</definedName>
    <definedName name="k_UZ1">[1]KOEFICIJENTI!#REF!</definedName>
    <definedName name="k_UZ2" localSheetId="5">[1]KOEFICIJENTI!#REF!</definedName>
    <definedName name="k_UZ2">[1]KOEFICIJENTI!#REF!</definedName>
    <definedName name="k_VV1" localSheetId="5">[1]KOEFICIJENTI!#REF!</definedName>
    <definedName name="k_VV1">[1]KOEFICIJENTI!#REF!</definedName>
    <definedName name="k_VV2" localSheetId="5">[1]KOEFICIJENTI!#REF!</definedName>
    <definedName name="k_VV2">[1]KOEFICIJENTI!#REF!</definedName>
    <definedName name="k_VZ1" localSheetId="5">[1]KOEFICIJENTI!#REF!</definedName>
    <definedName name="k_VZ1">[1]KOEFICIJENTI!#REF!</definedName>
    <definedName name="k_VZ2" localSheetId="5">'[1]PRORAČUN GUBITAKA'!#REF!</definedName>
    <definedName name="k_VZ2">'[1]PRORAČUN GUBITAKA'!#REF!</definedName>
    <definedName name="KarakterZgrade" localSheetId="5">[1]REKAPITULACIJA!#REF!</definedName>
    <definedName name="KarakterZgrade">[1]REKAPITULACIJA!#REF!</definedName>
    <definedName name="KJZULOIO" localSheetId="5">#REF!</definedName>
    <definedName name="KJZULOIO">#REF!</definedName>
    <definedName name="KKKKKKKKKKKKKKKKKK" localSheetId="5">[5]PLIN!#REF!</definedName>
    <definedName name="KKKKKKKKKKKKKKKKKK">[5]PLIN!#REF!</definedName>
    <definedName name="KO" localSheetId="5">#REF!</definedName>
    <definedName name="KO">#REF!</definedName>
    <definedName name="koeficijent_sigurnosti" localSheetId="5">[2]PRORAČUN!#REF!</definedName>
    <definedName name="koeficijent_sigurnosti">[2]PRORAČUN!#REF!</definedName>
    <definedName name="Kolnik_16.3.">'[9]16. Prometnice'!$G$277</definedName>
    <definedName name="Kor" localSheetId="5">#REF!</definedName>
    <definedName name="Kor">#REF!</definedName>
    <definedName name="KS" localSheetId="5">#REF!</definedName>
    <definedName name="KS">#REF!</definedName>
    <definedName name="l" localSheetId="5">[4]Proračun!#REF!</definedName>
    <definedName name="l">[4]Proračun!#REF!</definedName>
    <definedName name="L_L" localSheetId="5">#REF!</definedName>
    <definedName name="L_L">#REF!</definedName>
    <definedName name="lalal">'[3]oprema dvor.'!$F$28</definedName>
    <definedName name="LIUGLOGUI" localSheetId="5">[3]elektr!#REF!</definedName>
    <definedName name="LIUGLOGUI">[3]elektr!#REF!</definedName>
    <definedName name="lp" localSheetId="5">[4]Proračun!#REF!</definedName>
    <definedName name="lp">[4]Proračun!#REF!</definedName>
    <definedName name="M" localSheetId="5">#REF!</definedName>
    <definedName name="M">#REF!</definedName>
    <definedName name="MMMMMMMM" localSheetId="5">#REF!</definedName>
    <definedName name="MMMMMMMM">#REF!</definedName>
    <definedName name="n" localSheetId="5">[4]Proračun!#REF!</definedName>
    <definedName name="n">[4]Proračun!#REF!</definedName>
    <definedName name="Namjena7" localSheetId="5">[2]PRORAČUN!#REF!</definedName>
    <definedName name="Namjena7">[2]PRORAČUN!#REF!</definedName>
    <definedName name="Nel" localSheetId="5">#REF!</definedName>
    <definedName name="Nel">#REF!</definedName>
    <definedName name="NelD" localSheetId="5">#REF!</definedName>
    <definedName name="NelD">#REF!</definedName>
    <definedName name="nk" localSheetId="5">#REF!</definedName>
    <definedName name="nk">#REF!</definedName>
    <definedName name="nkf" localSheetId="5">#REF!</definedName>
    <definedName name="nkf">#REF!</definedName>
    <definedName name="NOVA" localSheetId="0">#REF!</definedName>
    <definedName name="NOVA" localSheetId="5">#REF!</definedName>
    <definedName name="NOVA">#REF!</definedName>
    <definedName name="nova1" localSheetId="5">#REF!</definedName>
    <definedName name="nova1">#REF!</definedName>
    <definedName name="novi" localSheetId="5">#REF!</definedName>
    <definedName name="novi">#REF!</definedName>
    <definedName name="Odvod_16.4.">'[9]16. Prometnice'!$G$329</definedName>
    <definedName name="plin" localSheetId="5">#REF!</definedName>
    <definedName name="plin">#REF!</definedName>
    <definedName name="_xlnm.Print_Area" localSheetId="4">ELEKTROINSTALACIJE!$A$1:$F$200</definedName>
    <definedName name="_xlnm.Print_Area" localSheetId="2">GO_Radovi!$B$1:$G$163</definedName>
    <definedName name="_xlnm.Print_Area" localSheetId="0">NASLOVNA!$A$1:$B$39</definedName>
    <definedName name="_xlnm.Print_Area" localSheetId="1">'Opće napomene'!$A:$B</definedName>
    <definedName name="_xlnm.Print_Area" localSheetId="5">REKAPITULACIJA!$A$1:$D$11</definedName>
    <definedName name="_xlnm.Print_Area" localSheetId="3">ViK!$A$1:$F$74</definedName>
    <definedName name="Ponudjac" localSheetId="5">#REF!</definedName>
    <definedName name="Ponudjac">#REF!</definedName>
    <definedName name="pop" localSheetId="5">#REF!</definedName>
    <definedName name="pop">#REF!</definedName>
    <definedName name="Pripr_16.1.">'[9]16. Prometnice'!$G$66</definedName>
    <definedName name="Q" localSheetId="5">[4]Proračun!#REF!</definedName>
    <definedName name="Q">[4]Proračun!#REF!</definedName>
    <definedName name="Qk" localSheetId="5">[4]Proračun!#REF!</definedName>
    <definedName name="Qk">[4]Proračun!#REF!</definedName>
    <definedName name="qn" localSheetId="5">#REF!</definedName>
    <definedName name="qn">#REF!</definedName>
    <definedName name="qnom" localSheetId="5">#REF!</definedName>
    <definedName name="qnom">#REF!</definedName>
    <definedName name="rbr" localSheetId="5">#REF!</definedName>
    <definedName name="rbr">#REF!</definedName>
    <definedName name="Re" localSheetId="5">[4]Proračun!#REF!</definedName>
    <definedName name="Re">[4]Proračun!#REF!</definedName>
    <definedName name="RED" localSheetId="0">#REF!</definedName>
    <definedName name="RED" localSheetId="5">#REF!</definedName>
    <definedName name="RED">#REF!</definedName>
    <definedName name="RGER">[3]okoliš!$F$25</definedName>
    <definedName name="ro" localSheetId="5">#REF!</definedName>
    <definedName name="ro">#REF!</definedName>
    <definedName name="Rpred" localSheetId="5">[4]Proračun!#REF!</definedName>
    <definedName name="Rpred">[4]Proračun!#REF!</definedName>
    <definedName name="RRO" localSheetId="5">#REF!</definedName>
    <definedName name="RRO">#REF!</definedName>
    <definedName name="rtrt" localSheetId="0">[5]elektr!#REF!</definedName>
    <definedName name="rtrt" localSheetId="5">[5]elektr!#REF!</definedName>
    <definedName name="rtrt">[5]elektr!#REF!</definedName>
    <definedName name="Sign_16.5.">'[9]16. Prometnice'!$G$408</definedName>
    <definedName name="stara" localSheetId="0">#REF!</definedName>
    <definedName name="stara" localSheetId="5">#REF!</definedName>
    <definedName name="stara">#REF!</definedName>
    <definedName name="t_pl" localSheetId="5">[2]PRORAČUN!#REF!</definedName>
    <definedName name="t_pl">[2]PRORAČUN!#REF!</definedName>
    <definedName name="t_pv" localSheetId="5">[2]PRORAČUN!#REF!</definedName>
    <definedName name="t_pv">[2]PRORAČUN!#REF!</definedName>
    <definedName name="ta" localSheetId="5">[2]PRORAČUN!#REF!</definedName>
    <definedName name="ta">[2]PRORAČUN!#REF!</definedName>
    <definedName name="Tecaj_Kn_EUR" localSheetId="0">#REF!</definedName>
    <definedName name="Tecaj_Kn_EUR" localSheetId="5">#REF!</definedName>
    <definedName name="Tecaj_Kn_EUR">#REF!</definedName>
    <definedName name="ti" localSheetId="5">#REF!</definedName>
    <definedName name="ti">#REF!</definedName>
    <definedName name="to">[4]Proračun!$C$235</definedName>
    <definedName name="TONKA" localSheetId="5">#REF!</definedName>
    <definedName name="TONKA">#REF!</definedName>
    <definedName name="tp" localSheetId="5">[4]Proračun!#REF!</definedName>
    <definedName name="tp">[4]Proračun!#REF!</definedName>
    <definedName name="tr" localSheetId="5">[4]Proračun!#REF!</definedName>
    <definedName name="tr">[4]Proračun!#REF!</definedName>
    <definedName name="tsr" localSheetId="5">[4]Proračun!#REF!</definedName>
    <definedName name="tsr">[4]Proračun!#REF!</definedName>
    <definedName name="ttp" localSheetId="5">#REF!</definedName>
    <definedName name="ttp">#REF!</definedName>
    <definedName name="ttr" localSheetId="5">#REF!</definedName>
    <definedName name="ttr">#REF!</definedName>
    <definedName name="ttsr" localSheetId="5">#REF!</definedName>
    <definedName name="ttsr">#REF!</definedName>
    <definedName name="tu">[4]Proračun!$C$237</definedName>
    <definedName name="tz" localSheetId="5">[5]PLIN!#REF!</definedName>
    <definedName name="tz">[5]PLIN!#REF!</definedName>
    <definedName name="ujuj" localSheetId="0">#REF!</definedName>
    <definedName name="ujuj" localSheetId="5">#REF!</definedName>
    <definedName name="ujuj">#REF!</definedName>
    <definedName name="Ukupno01">[3]ZEMLJAN!$F$10</definedName>
    <definedName name="Ukupno010" localSheetId="5">[3]PLIN!#REF!</definedName>
    <definedName name="Ukupno010">[3]PLIN!#REF!</definedName>
    <definedName name="Ukupno02" localSheetId="5">[3]soboslik!#REF!</definedName>
    <definedName name="Ukupno02">[3]soboslik!#REF!</definedName>
    <definedName name="Ukupno03" localSheetId="5">'[3]razni '!#REF!</definedName>
    <definedName name="Ukupno03">'[3]razni '!#REF!</definedName>
    <definedName name="Ukupno04">'[6]RAZNI RADOVI'!$F$22</definedName>
    <definedName name="Ukupno05">[3]izolacija!$F$13</definedName>
    <definedName name="Ukupno06">'[3]oprema dvor.'!$F$28</definedName>
    <definedName name="Ukupno07">[3]okoliš!$F$25</definedName>
    <definedName name="Ukupno09" localSheetId="5">[3]elektr!#REF!</definedName>
    <definedName name="Ukupno09">[3]elektr!#REF!</definedName>
    <definedName name="UKUPNO1">[5]ZEMLJAN!$F$10</definedName>
    <definedName name="UKUPNO10" localSheetId="0">#REF!</definedName>
    <definedName name="UKUPNO10" localSheetId="5">#REF!</definedName>
    <definedName name="UKUPNO10">#REF!</definedName>
    <definedName name="ukupno101" localSheetId="5">#REF!</definedName>
    <definedName name="ukupno101">#REF!</definedName>
    <definedName name="UKUPNO11" localSheetId="5">#REF!</definedName>
    <definedName name="UKUPNO11">#REF!</definedName>
    <definedName name="ukupno111" localSheetId="5">#REF!</definedName>
    <definedName name="ukupno111">#REF!</definedName>
    <definedName name="UKUPNO12" localSheetId="5">[5]soboslik!#REF!</definedName>
    <definedName name="UKUPNO12">[5]soboslik!#REF!</definedName>
    <definedName name="ukupno121" localSheetId="5">[5]soboslik!#REF!</definedName>
    <definedName name="ukupno121">[5]soboslik!#REF!</definedName>
    <definedName name="UKUPNO13" localSheetId="5">'[5]razni '!#REF!</definedName>
    <definedName name="UKUPNO13">'[5]razni '!#REF!</definedName>
    <definedName name="ukupno131" localSheetId="5">'[5]razni '!#REF!</definedName>
    <definedName name="ukupno131">'[5]razni '!#REF!</definedName>
    <definedName name="UKUPNO14" localSheetId="0">#REF!</definedName>
    <definedName name="UKUPNO14" localSheetId="5">#REF!</definedName>
    <definedName name="UKUPNO14">#REF!</definedName>
    <definedName name="ukupno141" localSheetId="5">#REF!</definedName>
    <definedName name="ukupno141">#REF!</definedName>
    <definedName name="UKUPNO15" localSheetId="5">#REF!</definedName>
    <definedName name="UKUPNO15">#REF!</definedName>
    <definedName name="ukupno151" localSheetId="5">#REF!</definedName>
    <definedName name="ukupno151">#REF!</definedName>
    <definedName name="UKUPNO16" localSheetId="5">#REF!</definedName>
    <definedName name="UKUPNO16">#REF!</definedName>
    <definedName name="ukupno161" localSheetId="5">#REF!</definedName>
    <definedName name="ukupno161">#REF!</definedName>
    <definedName name="UKUPNO17" localSheetId="5">#REF!</definedName>
    <definedName name="UKUPNO17">#REF!</definedName>
    <definedName name="ukupno171" localSheetId="5">#REF!</definedName>
    <definedName name="ukupno171">#REF!</definedName>
    <definedName name="UKUPNO18" localSheetId="5">#REF!</definedName>
    <definedName name="UKUPNO18">#REF!</definedName>
    <definedName name="ukupno181" localSheetId="5">#REF!</definedName>
    <definedName name="ukupno181">#REF!</definedName>
    <definedName name="UKUPNO19" localSheetId="5">#REF!</definedName>
    <definedName name="UKUPNO19">#REF!</definedName>
    <definedName name="ukupno191" localSheetId="5">#REF!</definedName>
    <definedName name="ukupno191">#REF!</definedName>
    <definedName name="UKUPNO2">'[10]RAZNI RADOVI'!$F$22</definedName>
    <definedName name="UKUPNO20" localSheetId="0">#REF!</definedName>
    <definedName name="UKUPNO20" localSheetId="5">#REF!</definedName>
    <definedName name="UKUPNO20">#REF!</definedName>
    <definedName name="ukupno201" localSheetId="5">#REF!</definedName>
    <definedName name="ukupno201">#REF!</definedName>
    <definedName name="UKUPNO3" localSheetId="5">#REF!</definedName>
    <definedName name="UKUPNO3">#REF!</definedName>
    <definedName name="ukupno31" localSheetId="5">#REF!</definedName>
    <definedName name="ukupno31">#REF!</definedName>
    <definedName name="UKUPNO4">[5]izolacija!$F$13</definedName>
    <definedName name="UKUPNO5">'[5]oprema dvor.'!$F$28</definedName>
    <definedName name="UKUPNO6">[5]okoliš!$F$25</definedName>
    <definedName name="UKUPNO7" localSheetId="0">#REF!</definedName>
    <definedName name="UKUPNO7" localSheetId="5">#REF!</definedName>
    <definedName name="UKUPNO7">#REF!</definedName>
    <definedName name="ukupno71" localSheetId="5">#REF!</definedName>
    <definedName name="ukupno71">#REF!</definedName>
    <definedName name="UKUPNO8" localSheetId="5">[5]elektr!#REF!</definedName>
    <definedName name="UKUPNO8">[5]elektr!#REF!</definedName>
    <definedName name="ukupno81" localSheetId="5">[5]elektr!#REF!</definedName>
    <definedName name="ukupno81">[5]elektr!#REF!</definedName>
    <definedName name="UKUPNO9" localSheetId="5">[5]PLIN!#REF!</definedName>
    <definedName name="UKUPNO9">[5]PLIN!#REF!</definedName>
    <definedName name="ukupno91" localSheetId="5">[5]PLIN!#REF!</definedName>
    <definedName name="ukupno91">[5]PLIN!#REF!</definedName>
    <definedName name="v" localSheetId="5">#REF!</definedName>
    <definedName name="v">#REF!</definedName>
    <definedName name="v_0" localSheetId="5">[2]PRORAČUN!#REF!</definedName>
    <definedName name="v_0">[2]PRORAČUN!#REF!</definedName>
    <definedName name="v_max" localSheetId="0">#REF!</definedName>
    <definedName name="v_max" localSheetId="5">#REF!</definedName>
    <definedName name="v_max">#REF!</definedName>
    <definedName name="w" localSheetId="5">[4]Proračun!#REF!</definedName>
    <definedName name="w">[4]Proračun!#REF!</definedName>
    <definedName name="wee" localSheetId="5">#REF!</definedName>
    <definedName name="wee">#REF!</definedName>
    <definedName name="wewwew" localSheetId="5">#REF!</definedName>
    <definedName name="wewwew">#REF!</definedName>
    <definedName name="z" localSheetId="5">#REF!</definedName>
    <definedName name="z">#REF!</definedName>
    <definedName name="Zem_16.2.">'[9]16. Prometnice'!$G$130</definedName>
    <definedName name="zz" localSheetId="0">#REF!</definedName>
    <definedName name="zz" localSheetId="5">#REF!</definedName>
    <definedName name="zz">#REF!</definedName>
    <definedName name="zzh" localSheetId="0">'[5]razni '!#REF!</definedName>
    <definedName name="zzh" localSheetId="5">'[5]razni '!#REF!</definedName>
    <definedName name="zzh">'[5]razni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0" l="1"/>
  <c r="F8" i="10" s="1"/>
  <c r="F5" i="9" l="1"/>
  <c r="F7" i="9"/>
  <c r="F9" i="9"/>
  <c r="B11" i="9"/>
  <c r="F17" i="9"/>
  <c r="F20" i="9"/>
  <c r="F22" i="9"/>
  <c r="F24" i="9"/>
  <c r="F26" i="9"/>
  <c r="F28" i="9"/>
  <c r="F30" i="9"/>
  <c r="F32" i="9"/>
  <c r="B34" i="9"/>
  <c r="F44" i="9"/>
  <c r="F46" i="9"/>
  <c r="F48" i="9"/>
  <c r="F50" i="9"/>
  <c r="B54" i="9"/>
  <c r="F58" i="9"/>
  <c r="F60" i="9"/>
  <c r="F62" i="9"/>
  <c r="F64" i="9"/>
  <c r="F66" i="9"/>
  <c r="F68" i="9"/>
  <c r="B72" i="9"/>
  <c r="B74" i="9"/>
  <c r="F80" i="9"/>
  <c r="F82" i="9"/>
  <c r="B86" i="9"/>
  <c r="F90" i="9"/>
  <c r="F92" i="9"/>
  <c r="F94" i="9"/>
  <c r="F96" i="9"/>
  <c r="J98" i="9"/>
  <c r="B100" i="9"/>
  <c r="B102" i="9"/>
  <c r="B104" i="9"/>
  <c r="F108" i="9"/>
  <c r="F110" i="9"/>
  <c r="F112" i="9"/>
  <c r="F114" i="9"/>
  <c r="F116" i="9"/>
  <c r="F118" i="9"/>
  <c r="B122" i="9"/>
  <c r="F128" i="9"/>
  <c r="F130" i="9" s="1"/>
  <c r="B130" i="9"/>
  <c r="F136" i="9"/>
  <c r="F138" i="9"/>
  <c r="F140" i="9"/>
  <c r="F142" i="9"/>
  <c r="F144" i="9"/>
  <c r="F146" i="9"/>
  <c r="B150" i="9"/>
  <c r="F154" i="9"/>
  <c r="B157" i="9"/>
  <c r="F157" i="9"/>
  <c r="F161" i="9"/>
  <c r="F163" i="9"/>
  <c r="B167" i="9"/>
  <c r="F167" i="9"/>
  <c r="B169" i="9"/>
  <c r="F182" i="9"/>
  <c r="F184" i="9"/>
  <c r="F186" i="9"/>
  <c r="B188" i="9"/>
  <c r="A192" i="9"/>
  <c r="B192" i="9"/>
  <c r="A193" i="9"/>
  <c r="B193" i="9"/>
  <c r="A194" i="9"/>
  <c r="B194" i="9"/>
  <c r="A195" i="9"/>
  <c r="B195" i="9"/>
  <c r="A196" i="9"/>
  <c r="B196" i="9"/>
  <c r="A197" i="9"/>
  <c r="B197" i="9"/>
  <c r="F150" i="9" l="1"/>
  <c r="F100" i="9"/>
  <c r="F54" i="9"/>
  <c r="F74" i="9" s="1"/>
  <c r="F104" i="9" s="1"/>
  <c r="F194" i="9" s="1"/>
  <c r="F199" i="9" s="1"/>
  <c r="C5" i="10" s="1"/>
  <c r="F169" i="9"/>
  <c r="F196" i="9" s="1"/>
  <c r="F188" i="9"/>
  <c r="F197" i="9" s="1"/>
  <c r="F122" i="9"/>
  <c r="F195" i="9" s="1"/>
  <c r="F34" i="9"/>
  <c r="F193" i="9" s="1"/>
  <c r="F86" i="9"/>
  <c r="F102" i="9" s="1"/>
  <c r="F72" i="9"/>
  <c r="F11" i="9"/>
  <c r="F192" i="9" s="1"/>
  <c r="F10" i="10"/>
  <c r="F27" i="6"/>
  <c r="F26" i="6"/>
  <c r="E70" i="6"/>
  <c r="F61" i="6"/>
  <c r="F58" i="6" l="1"/>
  <c r="B63" i="6"/>
  <c r="B70" i="6" s="1"/>
  <c r="A63" i="6"/>
  <c r="A70" i="6" s="1"/>
  <c r="F55" i="6"/>
  <c r="F52" i="6"/>
  <c r="F49" i="6"/>
  <c r="F63" i="6" l="1"/>
  <c r="F70" i="6"/>
  <c r="F42" i="6"/>
  <c r="F39" i="6"/>
  <c r="F36" i="6"/>
  <c r="F23" i="6"/>
  <c r="F20" i="6"/>
  <c r="F17" i="6"/>
  <c r="F14" i="6"/>
  <c r="F11" i="6"/>
  <c r="E69" i="6" l="1"/>
  <c r="E68" i="6"/>
  <c r="B44" i="6"/>
  <c r="B69" i="6" s="1"/>
  <c r="A44" i="6"/>
  <c r="A69" i="6" s="1"/>
  <c r="F35" i="6"/>
  <c r="F34" i="6"/>
  <c r="F44" i="6" s="1"/>
  <c r="B29" i="6"/>
  <c r="B68" i="6" s="1"/>
  <c r="A29" i="6"/>
  <c r="A68" i="6" s="1"/>
  <c r="F10" i="6"/>
  <c r="F29" i="6" s="1"/>
  <c r="G55" i="1"/>
  <c r="F69" i="6" l="1"/>
  <c r="F68" i="6"/>
  <c r="G18" i="1"/>
  <c r="G17" i="1"/>
  <c r="G33" i="1"/>
  <c r="F155" i="1"/>
  <c r="G140" i="1"/>
  <c r="G139" i="1"/>
  <c r="G136" i="1"/>
  <c r="F72" i="6" l="1"/>
  <c r="C4" i="10" s="1"/>
  <c r="C142" i="1"/>
  <c r="C155" i="1" s="1"/>
  <c r="B142" i="1"/>
  <c r="B155" i="1" s="1"/>
  <c r="G133" i="1"/>
  <c r="F154" i="1"/>
  <c r="F153" i="1"/>
  <c r="G126" i="1"/>
  <c r="G123" i="1"/>
  <c r="C128" i="1"/>
  <c r="C154" i="1" s="1"/>
  <c r="B128" i="1"/>
  <c r="B154" i="1" s="1"/>
  <c r="F149" i="1"/>
  <c r="F150" i="1"/>
  <c r="F151" i="1"/>
  <c r="F152" i="1"/>
  <c r="G116" i="1"/>
  <c r="G115" i="1"/>
  <c r="G113" i="1"/>
  <c r="G112" i="1"/>
  <c r="G108" i="1"/>
  <c r="G107" i="1"/>
  <c r="C118" i="1"/>
  <c r="C153" i="1" s="1"/>
  <c r="B118" i="1"/>
  <c r="B153" i="1" s="1"/>
  <c r="G59" i="1"/>
  <c r="G95" i="1"/>
  <c r="G94" i="1"/>
  <c r="G92" i="1"/>
  <c r="G91" i="1"/>
  <c r="G75" i="1"/>
  <c r="G74" i="1"/>
  <c r="G69" i="1"/>
  <c r="G52" i="1"/>
  <c r="G82" i="1"/>
  <c r="G87" i="1"/>
  <c r="G128" i="1" l="1"/>
  <c r="G154" i="1" s="1"/>
  <c r="G118" i="1"/>
  <c r="G153" i="1" s="1"/>
  <c r="G97" i="1"/>
  <c r="G142" i="1"/>
  <c r="G155" i="1" s="1"/>
  <c r="G49" i="1"/>
  <c r="G45" i="1"/>
  <c r="G42" i="1"/>
  <c r="G41" i="1"/>
  <c r="G61" i="1" l="1"/>
  <c r="G8" i="1"/>
  <c r="G30" i="1"/>
  <c r="G29" i="1"/>
  <c r="G28" i="1"/>
  <c r="G27" i="1"/>
  <c r="G24" i="1"/>
  <c r="G21" i="1"/>
  <c r="G14" i="1"/>
  <c r="G11" i="1"/>
  <c r="G35" i="1" l="1"/>
  <c r="G152" i="1"/>
  <c r="G66" i="1"/>
  <c r="G77" i="1" l="1"/>
  <c r="G151" i="1" s="1"/>
  <c r="G149" i="1"/>
  <c r="G150" i="1"/>
  <c r="G157" i="1" l="1"/>
  <c r="C3" i="10" s="1"/>
  <c r="C7" i="10" s="1"/>
  <c r="C8" i="10" s="1"/>
  <c r="C10" i="10" s="1"/>
  <c r="C97" i="1"/>
  <c r="C152" i="1" s="1"/>
  <c r="B97" i="1"/>
  <c r="B152" i="1" s="1"/>
  <c r="C77" i="1" l="1"/>
  <c r="C151" i="1" s="1"/>
  <c r="B77" i="1"/>
  <c r="B151" i="1" s="1"/>
  <c r="C61" i="1"/>
  <c r="C150" i="1" s="1"/>
  <c r="B61" i="1"/>
  <c r="B150" i="1" s="1"/>
  <c r="C35" i="1"/>
  <c r="C149" i="1" s="1"/>
  <c r="B35" i="1"/>
  <c r="B149" i="1" s="1"/>
</calcChain>
</file>

<file path=xl/sharedStrings.xml><?xml version="1.0" encoding="utf-8"?>
<sst xmlns="http://schemas.openxmlformats.org/spreadsheetml/2006/main" count="534" uniqueCount="289">
  <si>
    <t>Tip radova</t>
  </si>
  <si>
    <t>Red. 
br.</t>
  </si>
  <si>
    <t>Opis</t>
  </si>
  <si>
    <t>Jed. mjere</t>
  </si>
  <si>
    <t>Količina</t>
  </si>
  <si>
    <t>Jedinična cijena</t>
  </si>
  <si>
    <t>Ukupno</t>
  </si>
  <si>
    <t>Napomena</t>
  </si>
  <si>
    <t>1.</t>
  </si>
  <si>
    <t>=</t>
  </si>
  <si>
    <t>2.</t>
  </si>
  <si>
    <t>3.</t>
  </si>
  <si>
    <t>4.</t>
  </si>
  <si>
    <t>ZIDARSKI RADOVI</t>
  </si>
  <si>
    <t>REKAPITULACIJA:</t>
  </si>
  <si>
    <t>m2</t>
  </si>
  <si>
    <t>m1</t>
  </si>
  <si>
    <t>5.</t>
  </si>
  <si>
    <t>UKUPNO €</t>
  </si>
  <si>
    <t>SVEUKUPNO GO RADOVI €:</t>
  </si>
  <si>
    <t>Datum:</t>
  </si>
  <si>
    <t>Lokacija građevine:</t>
  </si>
  <si>
    <t>Građevina:</t>
  </si>
  <si>
    <t>Investitor:</t>
  </si>
  <si>
    <t>RUŠILAČKI RADOVI</t>
  </si>
  <si>
    <t>-rušenje pregradnih zidova debljine 10-15cm</t>
  </si>
  <si>
    <t xml:space="preserve">Rušenje zidnih obloga na nosivim i pregradnim zidovima. Izračun po m2 uklonjene drvene obloge kompletno sa horizontalnim i vertikalnim prijevozom, utovarom, prijevozom kamionom te istovarom na gradsku deponiju. </t>
  </si>
  <si>
    <t>- uklanjanje zidnih obloga</t>
  </si>
  <si>
    <t xml:space="preserve">Rušenje postojeće stropne obloge. Potrebno je skinuti sve slojeve do nosivih greda. Stavka uključuje pažljivo skidanje slojeva konstrukcije, nosivih greda, iznošenje, utovar, prijevoz i odlaganje na gradski deponij ili skladište investitora. 
Obračun po m2 </t>
  </si>
  <si>
    <t>Pažljivo uklanjanje postojeće vanjske i unutarnje stolarije (prozori/vrata). Pri uklanjanju je potrebno paziti kako se ne bi oštetile postojeće kamene erte na vanjskoj fasadi  ili postojeći elementi nosivih zidova građevine. Stavka obuhvaća skidanje krila, dotrajalih limova, okvira iz zidova i iznošenje, utovar, prijevoz i odlaganje na gradski deponij. 
Obračun po komadu sve kompletno.</t>
  </si>
  <si>
    <t>kom</t>
  </si>
  <si>
    <t>- vanjski prozori dim: 95/65 cm</t>
  </si>
  <si>
    <t>- ulazna vrata dim: 104x208 cm</t>
  </si>
  <si>
    <t>- unutrnja vrata dim: 80/208 cm</t>
  </si>
  <si>
    <t>- unutrnja vrata dim: 67/208 cm</t>
  </si>
  <si>
    <r>
      <t>Rušenje</t>
    </r>
    <r>
      <rPr>
        <b/>
        <sz val="10"/>
        <rFont val="Arial"/>
        <family val="2"/>
      </rPr>
      <t xml:space="preserve"> </t>
    </r>
    <r>
      <rPr>
        <sz val="10"/>
        <rFont val="Arial"/>
        <family val="2"/>
      </rPr>
      <t xml:space="preserve">pregradnih zidova uključivo sa žbukom i starim instalacijama. Izračun po m2 uklonjenog zida debljine 10-15cm kompletno sa horizontalnim i vertikalnim prijevozom, utovarom, prijevozom kamionom te istovarom na gradsku deponiju. </t>
    </r>
  </si>
  <si>
    <t>-uklanjanje opreme</t>
  </si>
  <si>
    <t>pauš.</t>
  </si>
  <si>
    <t>Uklanjanje postojeće opreme iz objekta. Stavka obuhvaća demontažu i uklanjenje svog sitnog inventara (rasvjete, utičnica, sanitarnih i kuhinjskih elemenata i sl.) kompletno sa horizontalnim i vertikalnim prijevozom, utovarom, prijevozom kamionom te istovarom na gradsku deponiju. 
Obračun paušalno</t>
  </si>
  <si>
    <r>
      <rPr>
        <b/>
        <sz val="10"/>
        <color theme="1"/>
        <rFont val="Arial"/>
        <family val="2"/>
      </rPr>
      <t>Reparacija postojećih greda</t>
    </r>
    <r>
      <rPr>
        <sz val="10"/>
        <color theme="1"/>
        <rFont val="Arial"/>
        <family val="2"/>
      </rPr>
      <t xml:space="preserve">
Fino brušenje postojećih greda međukatne i krovne konstrukcije do zdravog drva. Podloga mora biti tvrda, suha i čista. Nakon čišćenja izvesti obnavaljajuće bojanje drvenih greda lazurnim premazom za štićenje drva. </t>
    </r>
  </si>
  <si>
    <t>- reparacija greda i bojanja</t>
  </si>
  <si>
    <t>- biocidni premaz protiv nametnika</t>
  </si>
  <si>
    <t xml:space="preserve">NAPOMENA: Po potrebi drvo najprije premazati insekticidnim i biocidnim premazima u slučaju da se utvrdi da u nosivim gredama postoje tragovi drvnih nametnika. </t>
  </si>
  <si>
    <t>Dobava i postavljanje OSB podložnih ploča debljine
18 mm, prema uputama proizvođača. Ploče se polažu na postojeću konstrukciju - drvene grede te fiksiraju prema uputama proizvođača. Obračun po m2.</t>
  </si>
  <si>
    <t xml:space="preserve">- OSB ploče na podu </t>
  </si>
  <si>
    <t>GIPSKARTONSKI I MONTAŽERSKI RADOVI</t>
  </si>
  <si>
    <t>SOBOSLIKARSKI RADOVI</t>
  </si>
  <si>
    <t>Strojno ili ručno struganje, brušenje postojećih zidova kompletno sa čišćenjem i svom pripremom za gletanje. Horizontalni i vertikalni prijenos, utovar, odvoz, istovar i zbrinjavanje ostruganog materijala na za to registriranu gradsku deponiju. Obračun po m².</t>
  </si>
  <si>
    <t>Izravnavanje podloge vapneno cementnom masom</t>
  </si>
  <si>
    <t>- izravnavanje podloge</t>
  </si>
  <si>
    <t>- brušenje postojećih zidova</t>
  </si>
  <si>
    <t>- polimercementna hidroizolacija</t>
  </si>
  <si>
    <t>Pregradni zid d = 100 mm, jednostruka metalna potkonstrukcija, d = 50 mm, obostrana dvoslojna obloga s GK-pločama d = 12,5 mm, samonosiva izolacija d = 50 mm, procijenjena zvučna izolacija Rw = 51 dB, zaglađeno i obrađeno u kvaliteti K2, visina zida do 4,00 m.
Obračun po m2</t>
  </si>
  <si>
    <t>Jednostrana zidna obloga sa potkonstrukcijom d = 50 mm, jednostrana dvoslojna obloga sa GK pločama d = 12,5 mm, samonosiva izolacija d = 50 mm, zaglađeno i obrađeno u kvaliteti K2, visina zida do 4,00 m.
Obračun po m2</t>
  </si>
  <si>
    <t>- spušteni strop pločama A13</t>
  </si>
  <si>
    <t>- spušteni strop pločama H13</t>
  </si>
  <si>
    <t>- gletanje x2 ruke cijelih površina unutarnjih zidova te sva navedena priprema za bojanje</t>
  </si>
  <si>
    <t>- bojanje x2 ruke cijelih površina unutarnjih zidova prema navedenom u opisu stavke</t>
  </si>
  <si>
    <t>- gletanje x2 ruke cijelih površina unutarnjih stropova te sva navedena priprema za bojanje</t>
  </si>
  <si>
    <t>- bojanje x2 ruke cijelih površina unutarnjih stropova prema navedenom u opisu stavke</t>
  </si>
  <si>
    <t>Zidovi</t>
  </si>
  <si>
    <t>Stropovi</t>
  </si>
  <si>
    <t>Zidarska krpanja cementnim mortom</t>
  </si>
  <si>
    <t>Stavka obuhvaća razna zidarska krpanja koja su potrebna, a koja će se utvrditi nakon skidanja postojećih obloga i dijelova zidova/stropova. 
Obračun po m2</t>
  </si>
  <si>
    <t>- zidarska krpanja</t>
  </si>
  <si>
    <t>KERAMIČARSKI RADOVI</t>
  </si>
  <si>
    <t>Dobava i polaganje na ljepilo podnih i zidnih keramičkih pločica u sanitarnim čvorovima. U cijenu uračunati pripremu podloge za polaganje, vodonepropusno ljepilo, masu za fugiranje i rubne lajsne od odgovarajućeg materijala (mat aluminij ili inox) uz suglasnost nadzornog inženjera. Podne pločice I klase.</t>
  </si>
  <si>
    <t xml:space="preserve">Sav vezni materijal, ljepila (flexsibilna, visokofleksibilna ili dvokomponentna) i zaptivni materijal mora biti u skladu s propisima HRN, izvođač je dužan pribaviti odgovarajuće ateste. </t>
  </si>
  <si>
    <t>Obračun po m2  kako slijedi:</t>
  </si>
  <si>
    <t>Podne rektificirane keramičke protuklizne pločice</t>
  </si>
  <si>
    <t>KUPAONICA</t>
  </si>
  <si>
    <t>a) Dobava osnovnog materijala</t>
  </si>
  <si>
    <t>b) Dobava svog ostalog materijala i rad za postavu</t>
  </si>
  <si>
    <t>Zidne rektificirane keramičke pločice</t>
  </si>
  <si>
    <t>KUHINJA</t>
  </si>
  <si>
    <t>6.</t>
  </si>
  <si>
    <t>PODOPOLAGAČKI RADOVI</t>
  </si>
  <si>
    <t>Dobava svog potrebnog materijala i postava troslojnog laminata debljine 2 cm u dekoru i boji prema odabiru projektanta. Stavka obuhvaća i dobavu i postavu Izofix ploča deb. 5 mm prije postave laminata. Obračun po m2 kompletno postavljenog laminata i izolacijskog sloja.</t>
  </si>
  <si>
    <t>- laminat</t>
  </si>
  <si>
    <t>Dobava svog potrebnog materijala i postava  kutnih letvi za laminat 3x3 cm prema odabiru projektanta. Obračun po m1.</t>
  </si>
  <si>
    <t>- sokl</t>
  </si>
  <si>
    <t>7.</t>
  </si>
  <si>
    <t>STOLARIJA</t>
  </si>
  <si>
    <t xml:space="preserve">Izrada hidroizolacije podova i zidova kupaonica, hidroizolacijskim premazom na bazi polimercementa. U cijenu stavke obračunati trake za kutne spojeve i dilatacije. 
Obračun po m2. </t>
  </si>
  <si>
    <t>-  suhi estrih, ugradnja prema sustavu tipa Knauf F145 ili jednakovrijedan</t>
  </si>
  <si>
    <t>Dobava, rezanje i pripasivanje dvoslojnog suhog estriha iz gipsanih podnih ploča, (tip kao Knauf suhi estrih F145 ili jednakovrijedno). Dimenzije ploča 1250x900x12,5 mm, nazivne debljine 25 mm (2x12,5 mm), lijepljene s ljepilom. Ploče se polažu na sloj toplinske izolacije (ploče od EPS-a ≥100 kPa), prilikom ugradnje međusobno se lijepe po čitavoj površini i dodatno međusobno pričvršćuju čeličnim klamicama. Razred negorivosti estriha je A2 prema HRN EN 4102-2.
U cijenu uključiti zapunjenje spojeva ploča i premazivanje površine s premazom za ruegulaciju sposobnosti upijanja i prijanjanja.
U cijenu uključena dobava materijala (suhi estrih sustav F145, EPS, svi potrebni premazi), izvedba i upotreba svih alata i uređaja, te završno čišćenje postavljene podloge prema preporuci proizvođača estriha. Obračun po m2</t>
  </si>
  <si>
    <t xml:space="preserve">Izrada, dobava i montaža zaokretnih punih protpuprovalnih ulaznih vrata. Vrata se sastoje od jednog zaokretnog krila.
Predvidjeti masivan okov, kvaku, bravi i cilindar za zaključavanje od nehrđajućeg čelika.
Hidraulični zatvarač sa mogućnošću blokade položaja. </t>
  </si>
  <si>
    <t>- Dvokrilni drveni prozor sa griljama dim: 95/65</t>
  </si>
  <si>
    <t>Izrada, dobava i montaža dvokrilnog zaokretnog prozora sa dvokrilnim drvenim griljama. Materijal u potpunosti drvo. Ispuna dvostruko termoizolacijsko staklo. U cijenu stavke je potrebno uračunati i izradu unutrašnje drvene klupice. 
Sve dimenzije izvđač je dužan provjeriti na licu mjesta.  
Obračun po komadu.</t>
  </si>
  <si>
    <t>Izrada, dobava i montaža drvenih sobnih vratiju, komplet sa dovratnicima, pantama, okovom. 
Sve dimenzije izvđač je dužan provjeriti na licu mjesta.  
Obračun po komadu.</t>
  </si>
  <si>
    <t>- Sobna vrata dim: 80x210 cm</t>
  </si>
  <si>
    <t>- Ulazna vrata stana dim: 104x210 cm</t>
  </si>
  <si>
    <t>- Sobna vrata dim: 70x210 cm</t>
  </si>
  <si>
    <t xml:space="preserve">Rušenje postojećih slojeva međukatne konstrukcije, sve kompletno do nosivih greda. 
Postojeća konstrukcija je izvedena od drvenih greda sa daščanom oplatom. Stavka uključuje pažljivo skidanje slojeva poda sve do nosive konstrukcije, iznošenje, utovar, prijevoz i odlaganje na gradski deponij ili skladište investitora. 
Obračun po m2 </t>
  </si>
  <si>
    <t>- zidna obloga pločama H13</t>
  </si>
  <si>
    <t>Spušteni strop, vodoravni, potkonstrukcija na direktnom ovjesu, jednoslojna obloga iz gips-ploča debljine 12,5 mm, zaglađeno i obrađeno u kvaliteti K2. U stavku obračunata i ugradnja toplinske izolaije min d = 50 mm. 
Obračun po m2</t>
  </si>
  <si>
    <t>Manja oštećenja i nepravilnosti na zidnim površinama izravnati debeloslojnom vapneno cementnom masom za izravnavanje kao JUBOGLET NIVELIN D ili jednakovrijedno u debljini 3-5 mm i fino izravnati podlogu.  Masu za izravnavanje nanijeti ručno – nehrđajućom čeličnom gladilicom. 
Obračun po m2</t>
  </si>
  <si>
    <t>Pažljiva demontaža dijela metalne ograde. Pri uklanjanju je potrebno paziti da se ne ošteti ostatak postojeće ograde stepeništa koji nije predviđen za uklanjanje. U cijenu stavke uključen horizontalm i vertikalni transport, utovar, prijevoz i odlaganje na gradski deponij. 
Obračun po kom.</t>
  </si>
  <si>
    <t>- uklanjanje ograde dužine cca 120 cm</t>
  </si>
  <si>
    <t>- proširenje otvora do maksimalno 10 cm sa svake strane</t>
  </si>
  <si>
    <t>pauš</t>
  </si>
  <si>
    <t xml:space="preserve">Pažljivo rušenje dijelova nosivih zidova zbog proširenja otvora. Postojeći nosivi zid potrebno je najprije zašlicati i provjeriti nosivost i spoj sa nadvojem. 
Ovisno o stanju konstrukcije, po potrebi izvoditi i podupiranja  za koje se može ukazati potreba.
Obračun paušalno. </t>
  </si>
  <si>
    <t>8.</t>
  </si>
  <si>
    <t>Dobava i ugradnja montažnih nadvoja za novo formiran otvor u postojećim zidovima debljine cca 20cm. Stavka obuhvaća sva potrebna podupiranja prilikom ugradnje novih nadvoja te izravnavanje i zapunjavanje svih spojeva nakon dovršetka radova. Stavka obuhvaća i pažljivu izradu ležišta u zidovima za potrebe ugradnje novih montažnih nadvoja. Obračun po m1 ugrađenog nadvoja.</t>
  </si>
  <si>
    <t>VODOVODNE INSTALACIJE</t>
  </si>
  <si>
    <t>Dobava i montaža cijevi vodovodne instalacije od plastičnih vodovodnih cijevi komplet sa svim potrebnim fitinzima i prijelaznim komadima za spoj na glavni dovod hladne i tople vode od pocinčanih cijevi te za kutne ventile za spoj armatura za sanitarnu opremu.</t>
  </si>
  <si>
    <t xml:space="preserve">Stavkom je obuhvaćen sav horizontalni i vertikalni transport do gradilišta i po gradilištu, te kontrola svog cjevovoda prije montaže,  toplinska izolacija cijevi za toplu vodu za podžbukbu ugradnju, te sav spojni i pričvrsni materijal. </t>
  </si>
  <si>
    <t>Stavka obuhvaća fiksiranje cijevi u ravnini sa zidom, čepove za tlačnu probu cjevovoda, redukcijske elemente, 'T' komade, koljena i sav ostali potreban mate</t>
  </si>
  <si>
    <t>- Dobava i montaža PPR cijevi NO 25</t>
  </si>
  <si>
    <t>- Dobava i montaža PPR cijevi NO 20</t>
  </si>
  <si>
    <t>Dobava i ugradnja podžbuknog ventila sa poniklovanom kapom za sanitarno pitku vodu koji se ugrađuju na početku pojedinog ogranka. Obračun po komadu.</t>
  </si>
  <si>
    <t xml:space="preserve">Dobava i ugradnja kutnih ventila s nastavkom za priključak fleksibilne poniklovane cijevi. Ventili se ugrađuju za spoj umivaonika, sudopera, bojlera u objektu. </t>
  </si>
  <si>
    <t xml:space="preserve">    - kutni ventil</t>
  </si>
  <si>
    <t>Ispitivanje instalacije, tlačna proba i izrada zapisnika o uspješnosti tlačne probe, sve prema tehničkom opisu</t>
  </si>
  <si>
    <t>kpl</t>
  </si>
  <si>
    <t>Ispiranje i dezinfekcija cjevovoda, te uzorkovanje s popratnom analizom sa strane nadležnog zavoda za javno zdravstvo i pisanim izvješćem o sanitarnoj ispravnosti.</t>
  </si>
  <si>
    <t>Dobava i ugradnja PVC  cijevi  za odvodnju,  komplet sa fazonskim komadima, spojnim i brtvenim materijalom. Obračun po m'.</t>
  </si>
  <si>
    <t>- PVC DN 75</t>
  </si>
  <si>
    <t>- PVC DN 50</t>
  </si>
  <si>
    <t>- PVC DN 110</t>
  </si>
  <si>
    <t>Dobava i ugradnja podnih sifona Φ50mm.  Obračun po komadu.</t>
  </si>
  <si>
    <t>- odvodni sifoni</t>
  </si>
  <si>
    <t>Ispitivanje instalacije odvodnje na protočnost i vodonepropusnost nakon završetka montaže te izrada zapisnika o ispravnosti sve prema tehničkom opisu.</t>
  </si>
  <si>
    <t>INSTALACIJE KANALIZACIJE</t>
  </si>
  <si>
    <t xml:space="preserve">JEDNAKOVRIJEDNO:
</t>
  </si>
  <si>
    <t>Napomena: Predviđen sistem Knauf D611 ili jednakovrijedno</t>
  </si>
  <si>
    <t xml:space="preserve">JEDNAKOVRIJEDNO:
</t>
  </si>
  <si>
    <t xml:space="preserve">JEDNAKOVRIJEDNO:
</t>
  </si>
  <si>
    <t>Dobava materijala, impregniranje, bojanje i gletanje AB, gipskartonskih i dr. stropova, zidova, obloga i sl. Bojanje  bojom na osnovi vodene disperzije tipa. Nakon gletanja  podlogu je potrebno izjednačiti pokrivnim temeljnim premazom na osnovi vodene disperzije na bazi akrilnog kopolimera jednom rukom. Poštivati sazrijevanje gleta prema uputama proizvođača. Sve navedeno potrebno uključiti u cijenu stavke.</t>
  </si>
  <si>
    <t>studeni, 2023.</t>
  </si>
  <si>
    <r>
      <rPr>
        <b/>
        <sz val="10"/>
        <rFont val="Arial"/>
        <family val="2"/>
        <charset val="238"/>
      </rPr>
      <t xml:space="preserve">GRAD POREČ,  Obala maršala Tita 5/1, 52440, Poreč
OIB:   41303906494
</t>
    </r>
    <r>
      <rPr>
        <sz val="10"/>
        <color rgb="FFFF0000"/>
        <rFont val="Arial"/>
        <family val="2"/>
        <charset val="238"/>
      </rPr>
      <t xml:space="preserve">
</t>
    </r>
  </si>
  <si>
    <t xml:space="preserve">REKONSTRUKCIJA STANA U POTKROVLJU
</t>
  </si>
  <si>
    <t>PDV:</t>
  </si>
  <si>
    <t>UKUPNO EURA:</t>
  </si>
  <si>
    <t>REKAPITULACIJA</t>
  </si>
  <si>
    <t>Izrada dokumentacije izvedenog stanja za vrijeme izvođenja radova od strane ovlaštenog inženjera i predaja investitoru u 3 primjerka prije tehničkog pregleda.</t>
  </si>
  <si>
    <t>Ispitivanje instalacije zaštite od udara munje i pribavljanje atesta o :
'- uzemljenosti svih metalnih masa koje se moraju uzemljiti</t>
  </si>
  <si>
    <t>- ostalo prema zahtjevu nadzornog inžinjera</t>
  </si>
  <si>
    <t>- prijava izvedene elektroinstalacije u HEP</t>
  </si>
  <si>
    <t>- zaštite elektromotora od preopterećenja</t>
  </si>
  <si>
    <t>- djelovanje zaštitnih sklopki diferencijalne struje</t>
  </si>
  <si>
    <t>- zaštite od indirektnog dodira djelova pod naponom</t>
  </si>
  <si>
    <t>- zaštita od direktnog dodira djelova pod naponom (mehanička zaštita svih razdjelnika i ostalih djelova instalacije)</t>
  </si>
  <si>
    <t>- neprekinutost zaštitnog voda u cijeloj instalaciji</t>
  </si>
  <si>
    <t>- otpor izolacije</t>
  </si>
  <si>
    <t>Ispitivanje izvedene instalacije te pribavljanje potvrde (atesta) o ispitivanju iz koje je vidljivo da su ispitani:</t>
  </si>
  <si>
    <t>ZAVRŠNI RADOVI, DOKUMENTACIJA I ISPITIVANJE INSTALACIJE</t>
  </si>
  <si>
    <t>VI.</t>
  </si>
  <si>
    <t>Ostali sitni i nepredviđeni radovi i materijal do okončanog obračuna 5% vrijednosti prethodne stavke ovog poglavlja troškovnika, koji se priznaju kod obračuna isključivo na temelju upisa u građevinsku knjigu i ovjereno od nadzornog inženjera. U ponudbenoj dokumentaciji ne popunjavati ovu rubriku.</t>
  </si>
  <si>
    <t>Dobava, isporuka i ugradnja antenske TV priključnice s IEC kontektorom Ø9,5mm (muškim), komplet sa montažnom kutijom, nosačem i ukrasnim poklopcem</t>
  </si>
  <si>
    <t>Dobava, isporuka i ugradnja komunikacijske priključnice RJ45, komplet sa montažnom kutijom, nosačem i ukrasnim poklopcem</t>
  </si>
  <si>
    <t>INSTALACIJSKI MATERIJAL</t>
  </si>
  <si>
    <t>V.5</t>
  </si>
  <si>
    <t>OPREMA ZA PRIJAM I DISTRIBUCIJU SIGNALA</t>
  </si>
  <si>
    <t>V.4</t>
  </si>
  <si>
    <t>m</t>
  </si>
  <si>
    <t>Dobava, isporuka, polaganje i spajanje voda H07V-K 1x16 mm² za uzemljenje antenskog stupa. Polaganje u  PVC cijevi Ø16.</t>
  </si>
  <si>
    <t>Dobava, isporuka i ugradnja voda UTP cat6e. Polaganje u PVC cijevi Ø20.</t>
  </si>
  <si>
    <t>Dobava i postavljanje koaksijalnog kabela LSZH, tri-shield, gušenje &lt; 20dB@1000 MHz, &lt; 30 dB@2000 MHz, 7 mm / 75 ohma, kao tip CATV 1.13/4.8 AF (za razvod od KO do TV utičnica). Polaganje u PVC cijevi u betonski zid, strop ili pod.</t>
  </si>
  <si>
    <t>Dobava i postavljanje koaksijalnog kabela tri-shield, gušenje &lt; 20dB@1000 MHz, &lt; 30 dB@2000 MHz, 7 mm / 75 ohma, crni, UV zaštita, tip KOKA2005KN  (za vezu od antena na krovu do KO). Polaganje u PVC cijevi u betonski zid, strop ili pod.</t>
  </si>
  <si>
    <t>Dobava i polaganje cijevi PC Ø20 u prethodno izdubljene kanale (šliceve) u zidu ili podnoj podlozi. U jediničnu cijenu uračunati dubljenje kanala te njihovo zatvaranje</t>
  </si>
  <si>
    <t>Dobava navedenih kabela i vodova te polaganje na opisani način. U jediničnu cijenu stavke uz koju se primjenjuju uračunati sva potrebna kopanja udubljenja i proboje zidova.</t>
  </si>
  <si>
    <t>KABELI I VODOVI</t>
  </si>
  <si>
    <t>V.3</t>
  </si>
  <si>
    <t xml:space="preserve">Dobava, isporuka, ugradnja i spajanje na instalaciju komunikacijskog ormarića stambene jedinice (KO) sa jednom KRONE rastavnom regletom i jednom priključnicom za napajanje opreme. Ormarić mora biti dostatne veličine za mogućnost ugradnje ADSL opreme. </t>
  </si>
  <si>
    <t>RAZDJELNIK</t>
  </si>
  <si>
    <t>V.2</t>
  </si>
  <si>
    <t>INSTALACIJE SLABE STRUJE</t>
  </si>
  <si>
    <t>V.</t>
  </si>
  <si>
    <t>Dobava, isporuka, ugradnja te spajanje na instalaciju obujmica za metalne cijevi (vodoinstalacije i cijevi instalacije grijanja i hlađenja).</t>
  </si>
  <si>
    <t xml:space="preserve">Dobava, isporuka, ugradnja te spajanje na instalaciju kutije za izjednačenje potencijala PSK50 sa stezajlkom. Ugradnja u zid. </t>
  </si>
  <si>
    <t>Dobava, isporuka, ugradnja i spajanje na instalaciju voda tipa H07V-K 1x6 mm² isključivo za povezivanje na metalne mase komplet sa svim spojnim i montažnim priborom.</t>
  </si>
  <si>
    <t>Dobava, isporuka, ugradnja i spajanje na instalaciju voda tipa H07V-K 1x16 mm². Izrada priključaka kutija za izjednačenje potencijala metalnih masa i pripadnog razdjelnika.</t>
  </si>
  <si>
    <t>Dobava, isporuka i polaganje cijevi PC Ø16 u zid ili podnu podlogu za polaganje vodova za izjednačenje potencijala metalnih masa.. U jediničnu cijenu uračunati dubljenje kanala te njihovo zatvaranje grubom i finom žbukom.</t>
  </si>
  <si>
    <t>Dobava i polaganje cijevi PC Ø20 u prethodno izdubljene kanale (šliceve) u zidu ili podnoj podlozi. U jediničnu cijenu uračunati dubljenje kanala te njihovo zatvaranje grubom i finom žbukom.</t>
  </si>
  <si>
    <t>INSTALACIJE IZJEDNAČENJA POTENCIJALA I DODATNOG IZJEDNAČENJA POTENCIJALA METALNIH MASA</t>
  </si>
  <si>
    <t>IV.</t>
  </si>
  <si>
    <t>Ostali sitni i nepredviđeni radovi i materijal do okončanog obračuna 5% vrijednosti prethodne stavke ovog poglavlja troškovnika, koji se priznaju kod obračuna isključivo na temelju upisa u građevinsku knjigu i ovjereno od nadzornog inženjera.</t>
  </si>
  <si>
    <t>Dobava, isporuka, ugradnja i spajanje na instalaciju prekidača instalacijskog, križnog 1P, 16A/250V, komplet sa montažnom kutijom, nosačem i ukrasnim poklopcem</t>
  </si>
  <si>
    <t>Dobava, isporuka, ugradnja i spajanje na instalaciju prekidača instalacijskog, izmjeničnog 1P, 16A/250V, komplet sa montažnom kutijom, nosačem i ukrasnim poklopcem</t>
  </si>
  <si>
    <t>Dobava, isporuka, ugradnja i spajanje na instalaciju prekidača instalacijskog,običnog 1P, 16A/250V, komplet sa montažnom kutijom, nosačem i ukrasnim poklopcem</t>
  </si>
  <si>
    <t>III.2.2</t>
  </si>
  <si>
    <t>Ostali sitni i nepredviđeni radovi i materijal do okončanog obračuna 5% vrijednosti prethodne stavke ovog poglavlja troškovnika, koji se priznaju kod obračuna isključivo na temelju upisa u građevinsku knjigu i ovjereno od nadzornog inženjera)</t>
  </si>
  <si>
    <t>Vod NYM-J-3x1,5 mm² (djelomično 2x1,5, 4x1,5 mm²). Polaganje u  PVC cijevi Ø20 u stropu ili zidu.</t>
  </si>
  <si>
    <t>III.2.1</t>
  </si>
  <si>
    <t>ELEKTRIČNE INSTALACIJE RASVJETE (BEZ RASVJETNIH TIJELA)</t>
  </si>
  <si>
    <t>III.2</t>
  </si>
  <si>
    <t>Dobava, isporuka, ugradnja i spajanje na instalaciju tipkala sa svjetlosnom signalizacijom, 1P-NO/10A/250V, komplet sa montažnom kutijom, nosačem i ukrasnim poklopcem  (el zvono)</t>
  </si>
  <si>
    <t>Dobava, isporuka, ugradnja te spajanje na instalaciju kućnog električnog zvona</t>
  </si>
  <si>
    <t xml:space="preserve">Dobava, isporuka, ugradnja te spajanje na instalaciju kutija za fiksni priključak </t>
  </si>
  <si>
    <t>Dobava, isporuka i ugradnja podžbukne priključnice, 16A/230V, jednostruke, komplet sa montažnom kutijom, nosačem i vodotijesnim poklopcem stupnja zaštite IP55</t>
  </si>
  <si>
    <t>Dobava, isporuka i ugradnja podžbukne priključnice, 16A/230V, dvostruke, komplet sa montažnom kutijom, nosačem i ukrasnim poklopcem</t>
  </si>
  <si>
    <t>Dobava, isporuka i ugradnja podžbukne priključnice, 16A/230V, jednostruke, komplet sa montažnom kutijom, nosačem i ukrasnim poklopcem</t>
  </si>
  <si>
    <t>III.1.2</t>
  </si>
  <si>
    <t>Vod NYM-J-3x1,5 mm². Polaganje u  PVC cijevi Ø20 u betonski zid, strop ili pod.</t>
  </si>
  <si>
    <t>Vod NYM-J-3x2,5 mm². Polaganje u  PVC cijevi Ø20 u betonski zid, strop ili pod.</t>
  </si>
  <si>
    <t>Vod FG16OR16-3x2,5 mm². Polaganje u  PVC cijevi Ø20 u betonski zid, strop ili pod.</t>
  </si>
  <si>
    <t>Dobava navedenih kabela i vodova te polaganje na opisani način. U jediničnu cijenu stavke uz koju se primjenjuju uračunati sva potrebna kopanja udubljenja, proboje zidova i međukatne konstrukcije te potrebne razvodne kutije.</t>
  </si>
  <si>
    <t>III.1.1</t>
  </si>
  <si>
    <t>ELEKTRIČNE INSTALACIJE TROŠILA</t>
  </si>
  <si>
    <t>III.1</t>
  </si>
  <si>
    <t>ELEKTRIČNE INSTALACIJE PROSTORA</t>
  </si>
  <si>
    <t>III.</t>
  </si>
  <si>
    <t>Automatski prekidač 1P, krivulja okidanja B, nazivne struje 10A, prekidne moći Icu=10 kA.</t>
  </si>
  <si>
    <t>Automatski prekidač 1P, krivulja okidanja B, nazivne struje 16A, prekidne moći Icu=10 kA.</t>
  </si>
  <si>
    <t>Automatski prekidač 1P, krivulja okidanja C, nazivne struje 16A, prekidne moći Icu=10 kA.</t>
  </si>
  <si>
    <t>Kombinacija prekidača i strujne zaštitne sklopke 1P+N, B, 16A/30 mA. Izvedba prema IEC 61009-1</t>
  </si>
  <si>
    <t>Strujna zaštitna sklopka 2P, 40A/30mA. Izvedba prema EN 60.898/EN 61.009</t>
  </si>
  <si>
    <t>Automatski prekidač 1P, krivulja okidanja C, nazivne struje 25A, prekidne moći Icu=10 kA u funkciji ograničavajuće strujne sklopke (limitatora) sa mogućnošću plombiranja.</t>
  </si>
  <si>
    <t>Odvodnik prenapona  (Tip 1+2), broj polova 1+N/PE, testiran na strujni val 10/350-50kA, Un=230/340V AC, Up=1,3kV.</t>
  </si>
  <si>
    <t xml:space="preserve">Kućište razdjelnika je plastično. Montaža podžbukno sa zatamnjenim prozirnim vratima, 3x12 modula.Ormarić opremljen sa N i PE sabirnicama i strujnim mostovima originalne izvedbe. </t>
  </si>
  <si>
    <t>Dobava gotovih razdjelnika, montaža ili ugradba prema opisu  te spoj na instalaciju. Osim navedene opreme svi razdjelnici moraju sadržavati bravicu, uloške osigurača prema shemama, redne stezaljke, sitni i spojni materijal, sabirnice, oznake, ažurirane sheme i sl. 
U razdjelnicima je potrebno ostaviti 20-30% slobodnog prostora za moguća buduća proširenja.</t>
  </si>
  <si>
    <t>RAZDJELNIK STANA RO</t>
  </si>
  <si>
    <t>II.</t>
  </si>
  <si>
    <t>Spajanje voda FG16OR16 5x10 mm² na oba kraja (KPMO- RO) sa odgovarajućim kabelskim završecima.</t>
  </si>
  <si>
    <t xml:space="preserve">Vod FG16OR16 5x10 mm², polaganje od KPMO-a do RO. Nabava, polaganje uvlačenjem u PVC Ø50 mm zaštitne cijevi. Obračun po dužnom metru voda. </t>
  </si>
  <si>
    <t>Dobava i polaganje cijevi PC Ø50 u prethodno izdubljene kanale (šliceve) u zidu ili podnoj podlozi. U jediničnu cijenu uračunati dubljenje kanala te njihovo zatvaranje</t>
  </si>
  <si>
    <t>ENERGETSKI PRIKLJUČAK GRAĐEVINE</t>
  </si>
  <si>
    <t>I.</t>
  </si>
  <si>
    <t>Jed.cijena</t>
  </si>
  <si>
    <t>Količina uk.</t>
  </si>
  <si>
    <t>Jed.mjere</t>
  </si>
  <si>
    <t>Opis stavke</t>
  </si>
  <si>
    <t>R.br.</t>
  </si>
  <si>
    <t>Investitor će izvođaču odrediti primjereni rok za otklanjanje nedostataka ali ujedno zadržava pravo i na naknadu eventualne štete nastale takvim nedostacima u izvedbi. Izvođač nije obavezan vršiti korekcije ili popravke koje su rezultat normalnog korištenja i habanja tokom upotrebe objekta.
Po isteku jamčevnog odnosno garantnog roka predstavnici investitora, projektanta i izvođača će pregledati radove i sastaviti popis eventulanih korekcija i popravaka te odrediti razuman rok u kojem je izvođač obavezan provesti takve korekcije i popravke, a po izvršenju takvih popravaka isti će ponovo biti pregledani po nadzornom inženjeru, prihvaćeni i svi će se ugovoreni radovi potom isplatiti i posao će se smatrati završenim.</t>
  </si>
  <si>
    <t>Tokom primopredaje vodit će se zapisnik, te je izvođač obavezan izvršiti sve eventualne ispravke, popravke i zamjene na radovima ukoliko se takve utvrde u tom zapisniku. Ove obaveze izvođača ne isključuju njegovu obavezu da provede ispravke, popravke ili zamjene zatražene po Komisiji nadležnog inženjera.
Tokom trajanja ugovorenog jamčevnog odnosno garantnog roka, izvođač je obavezan o svom trošku otkloniti sve nedostatke koji se pokažu u toku tog jamčevnog roka, a koji su nastupili zbog toga što se izvođač nije držao svojih obaveza u vezi sa kvalitetom radova i materijala.</t>
  </si>
  <si>
    <t>Po završetku svih radova izvršit će se primopredaja izvedenog objekta putem Komisije u kojoj će obavezno biti predstavnici investitora, projektanta i izvođača, a po potrebi i predstavnici proizvođača ili poduzeća koja su sudjelovala u financiranju ili izvedbi objekta.
Prije primopredaje radova izvođač je obavezan investitoru dostaviti svu dokumentaciju, naročito projekt izvedenih radova odnosno izvedbeni projekt sa svim izmjenama i dopunama nastalim u toku građenja, građevinski dnevnik, ateste, rezultate ispitivanja itd. kao i drugu dokumentaciju potrebnu investitoru da zatraži od nadležnog inženjera dozvolu za upotrebu u skladu sa zakonima i propisima.</t>
  </si>
  <si>
    <t>PRIMOPREDAJA RADOVA</t>
  </si>
  <si>
    <t>10.</t>
  </si>
  <si>
    <t>Po završetku radova teren i svi dijelovi objekta bit će ostavljeni u čistom i urednom stanju koje će udovoljiti pregledu i odobrenju nadzornog organa.
Sav preostali materijal, oprema i privremeni objekti bit će uklonjeni sa gradilišta, a površine na kojima su bili postavljeni dovedene su u prijašnje stanje, u stanje predviđeno projektom ili u stanje koje će odobriti nadzorni inženjer, a sve bez prava na posebnu naknadu.</t>
  </si>
  <si>
    <t>ZAVRŠETAK RADOVA</t>
  </si>
  <si>
    <t>9.</t>
  </si>
  <si>
    <t>Sav materijal i oprema koji će se upotrijebiti na objektu moraju biti uskladišteni, složeni i zaštićeni te održavani u urednom i dobrom stanju.
Sav suvišni materijal, oprema i alat koji nije više u upotrebi kao skele itd. moraju biti uredno složeni tako da ne ometaju napredak preostalih radova te uklonjeni prvom prilikom sa gradilišta.
Ukoliko se postojeće prostorije ili djelomično dovršeni prostori objekta koriste za privremeno skladište materijala isto ne smije ometati pravovremeno izvođenje preostalih radova niti inspekciju odnosno kontrolu izvedenih radova. Izvođač je također odgovoran da težina uskladištenih materijala ne pređe računato dozvoljeno opterećenje konstrukcije.</t>
  </si>
  <si>
    <t>ČUVANJE MATERIJALA</t>
  </si>
  <si>
    <t>Vozila koja će se koristiti za odvoz smeća, šute i otpadaka moraju imati platneni krov (ceradu), a materijal koji se prevozi mora biti poprskan vodom, sve kako bi se spriječilo njegovo rasipanje i raznošenje vjetrom tokom prijevoza do lokaliteta za deponiranje. Suvišno blato i ostala nečistoća trebaju se očistiti sa kotača vozila kako bi se spriječilo da se isto raznosi po ulicama izvan gradilišta. Svako eventualno blato i ostalu nečistoću koju takova vozila raznesu po ulicama izvan gradilišta obavezan je izvođač o svom trošku ukloniti i zaprljane površine očistiti.</t>
  </si>
  <si>
    <t>Izvođač će tokom trajanja izvedbe radova uklanjati sve otpatke, smeće i šutu te će isto otpremiti izvan gradilišta na za tu svrhu odobrenu lokaciju i održavat će cijeli objekt uključivo dvorište i pločnike i ulice oko gradilišta u urednom i radnom stanju. Izvođač je obavezan voditi računa i provesti mjere osiguranja da se tokom uklanjanja otpadaka, materijala i opreme ne dovedu u opasnost ljudi i imovina. Prilikom svih čišćenja i uklanjanja otpadaka, kada god je to moguće izvođač će koristiti vodu da smanji stvaranje prašine. Nikakvo smeće neće biti spaljivano na gradilištu. Nikakvo smeće ili otpaci neće se bacati u iskope, jame niti koristiti kod nasipavanja.</t>
  </si>
  <si>
    <t>UKLANJANJE OTPADA</t>
  </si>
  <si>
    <t>Izvođač radova će izvesti sva čišćenja tokom radova te po završetku pojedinih grubih radova kao i fino čišćenje po završetku svih radova, a neposredno prije konačne primopredaje. Čišćenje obuhvaća uklanjanje svog smeća, otpadaka, šute, materijala ili elemenata koji je nadzorni inženjer odbio i zatražio da se ukloni sa gradilišta kao i konačno čišćenje i pranje nakon završetka svih radova te držanje svih materijala uredno uskladištenih. Izvođač je također obavezan ukloniti sve materijale, opremu itd. Gruba čišćenja izvoditi svakog dana po završetku radova.</t>
  </si>
  <si>
    <t>ČIŠĆENJA</t>
  </si>
  <si>
    <t xml:space="preserve"> Štemanje je potrebno izvoditi s unutrašnje strane zidova s glodalima da ne dođe do oštećenja vanjskih zidova, sva nastala oštećenja prouzrokavana nepažljivim štemanje sanirati će se na račun izvođača.</t>
  </si>
  <si>
    <t xml:space="preserve">Prilikom rušenja i demontaža treba obratiti pažnju na to da se ne oštete dijelovi objekta koji se ne ruše te da se ne oslabi stabilnost i statičnost objekta. Kod izvođenja novih konstruktivnih elemenata ili pojačavanja postojeću ostalu konstrukciju osigurati od rušenja ili oštećenja.
Otpad (šutu) od rušenja, kao i sav ostali demontirani materijal pažljivo spuštati sa etaža do prizemlja i odlagati na za to određeno mjesto na gradilištu.
Izvođač radova po završetku grubih radova treba izvršiti čišćenje te sav otpadni materijal (šutu) odvesti na gradsku deponiju.
Sav materijal koji je demontiran, a mogao bi još poslužiti u neku drugu svrhu, biti će komisijski predan investitoru. 
Sva predviđena štemanja za polaganje vodova potrebno je izvoditi pažljivo na način da se prije štemanja provjeri trasa, te eventualne kolizije s postojećim instalacijama, te na tim mjestima izvoditi pažljivo štemanje i šlicanje kako ne bi došlo do oštećenja postojećih instalacija. U cijenu štemanja ukalkulirati sve potrebne proboje na predmetnoj trasi. </t>
  </si>
  <si>
    <t>RUŠENJA</t>
  </si>
  <si>
    <t>Izvođač će bez posebne naknade izvesti prema potrebi sve potrebne privremene priključke za vodovod, kanalizaciju, električnu mrežu i telefon, te provesti potrebnu rasvjetu na gradilištu uključivo propisanu svjetlosnu rasvjetnu signalizaciju. Kod toga treba uzeti u obzir da su osnovni priključci na gradilištu već izvedeni.
Izvođač je obavezan na gradilištu organizirati čuvarsku službu te osigurati policom imovinu trećih lica i života od svih eventualnih šteta i ozljeda koje mogu biti prouzrokovane građenjem ili pripremom za građenje. Izvođač preuzima potpunu odgovornost za sav materijal, opremu itd. tokom provođenja pripremnih radova i izvođenja objekta, uključivo i materijal i opremu kooperanata, suizvođača itd. sve do potpune primopredaje svih radova i objekata investitoru.</t>
  </si>
  <si>
    <t>Izvođač je obavezan postaviti i instalirati sve privremene objekte, ograde, zaštite, opremu i instalacije potrebne za normalno izvođenje radova te iste ukloniti sa gradilišta nakon završetka radova.
Privremeni objekti, ograde, zaštita i oprema pored ostalog obuhvaća uređenje pristupa, izgradnju eventualno potrebnih baraka, privremeno uređenje postojećih prostorija koje mogu poslužiti za odlaganje, doprema i postava građevinskih dizala, dizalica, ljestve i penjalice, ograde, zaštitne ograde, skele, platforme, oznake, protupožarnu opremu i sve ostalo potrebno za brzo i sigurno odvijanje izgradnje. Izvođač će sve ove radove izvesti bez posebne naknade.</t>
  </si>
  <si>
    <t>PRIVREMENI OBJEKTI, OPREMA I INSTALACIJE</t>
  </si>
  <si>
    <t>U slučaju razlike između nacrta u manjem i onih u većem mjerilu, nacrti u većem mjerilu (detaljni nacrti) su odlučujući. Na bilo kojem nacrtu gdje je prikazan dio radova, a ostatak je dan u konturi, dio koji je prikazan primjenjuje se i na ostale dijelove radova.
Ukoliko opis koje stavke dovodi izvođača u sumnju o načinu izvedbe, obavezan je pravovremeno, prije predaje ponude, tražiti objašnjenje projektanta.
Ako tokom gradnje nastupe neke promjene ili dopune treba prije provedbe istih tražiti suglasnost nadzornog organa i ugovoriti jediničnu cijenu na osnovi elemenata danih u ponudi i to unijeti u građevinski dnevnik uz ovjeru. Sve nastale radnje koje nisu utvrđene na ovaj način neće se priznati u obračunu.</t>
  </si>
  <si>
    <t>Sva tehnička dokumentacija čiji sastav je naveden u eleboratu predstavlja cjelinu i sastavni je dio ugovora o građenju. Bilo što je spomenuto u troškovnicima, a nije prikazano u nacrtima ili je prikazano na nacrtima, a nije spomenuto u troškovnicima smatra se da je obuhvaćeno i u jednom i u drugom. U slučaju razlike između nacrta i troškovnika, troškovnici su određujući u bilo kojem slučaju nejasnosti ili razlike u brojevima, nacrtima ili troškovnicima. O tome se mora odmah obavijestiti nadzorni inženjer i projektant i zatražiti tumačenje i objašnjenje. Traženje takvog tumačenja i objašnjenja ne može ni u kom slučaju poslužiti kao isprika da ne nastavi rad u suglasnosti sa tumačenjem odnosno odlukom odgovornog projektanta i nadzornog organa.</t>
  </si>
  <si>
    <t>TEHNIČKA DOKUMENTACIJA</t>
  </si>
  <si>
    <t>Izvođač je obavezan pridržavati se svih postojećih i važećih zakona, standarda, naredbi i uputstava, uredbi, pravilnika, propisa i drugih akata koji se odnose ili se mogu odnositi na radove koje je preuzeo</t>
  </si>
  <si>
    <t>PRIDRŽAVANJE ZAKONA I PROPISA</t>
  </si>
  <si>
    <t>Nabavljanje potrebnog materijala, osiguranje potrebnog broja radnika odgovarajuće stručnosti, kao i organizaciju svog rada izvođač treba sprovoditi tako da to bude u skladu sa operativnim planom, te da krivicom izvođača ne dođe do zakašnjenja s vlastitim radovima ili do ometanja u odvijanju radova drugih izvođača na građevini.
Izvođač mora sam osigurati svoje dovršene radove od oštećenja do primopredaje objekata.</t>
  </si>
  <si>
    <t>Ta koordinacija obuhvaća sve potrebne pripreme, ugradnju eventualnih drvenih ili metalnih elemenata potrebnih za učvršćenje ili za vješanje, te ostale zidarske i druge pripomoći potrebne za izvedbu i dovršenje radova drugih izvođača kao i to da se istome omogući privremeno uskladištenje njegovih proizvoda. Glavni izvođač je također obavezan da uskladi sve svoje radove, naročito na instalacijama, sa radovima drugih izvođača (izvodi električnih instalacija, položaji raznih cijevi, kanali itd.) kao i sa izvođačem glavnih građevinskih radova te da istima omogući nesmetano i brzo izvođenje njihovih radova.
Izvođač - kooperant je obavezan osigurati normalan i nesmetan rad tj. rok izvedbe tako da ne smeta pravilan rad ostalim obrtnicima zaposlenim na gradnji.</t>
  </si>
  <si>
    <t>Prilikom predaje ponude treba navesti i točan rok, do kada se radovi mogu završiti i to kako rokova za pojedine faze, tako i za potpuno dovršenje. Osim toga treba prilikom predaje ponude predati osim ostalog i pismenu izjavu, da su ponuđaču poznati svi uvjeti te da je spreman da se prema njima nadmeće odnosno preuzima izvedbu radova.
Kod podnošenja ponude izvođač je obvezan dostaviti detaljni operativni plan gradnje, organizacije gradilišta, popis mehanizacije i stručne radne snage, koja će biti korištena na gradilištu.
Posebna obaveza glavnog izvođača u vezi sa ugovorima koje izvode drugi izvođači jest da mora koordinirati rad tih izvođača sa svojim radovima.</t>
  </si>
  <si>
    <t>Izvođač nema pravo na manipulativne troškove za radove koje izvode njegove vlastite jedinice bez obzira da li se radi o građevinskim ili obrtničkim radovima.
Izvođač je obvezan voditi građevinski dnevnik i građevinsku knjigu, koju će potpisivati nadzorni inženjer, kako bi se mogla kontrolirati količina izvedenih radova.
Prije početka izrade treba sve mjere i količine prekontrolirati u naravi i dogovoriti sa projektantom sve pojedinosti izvedbe.</t>
  </si>
  <si>
    <t>U slučaju pogodbe izvođenja radova po građevinskoj knjizi svi će se radovi obračunati prema izmjeri u naravi bez obzira na količine upisane u troškovniku. Kao način obračuna više radnji vrijede prema tome jedinične cijene ponuđene ovim troškovnikom. Za radove van troškovnika vrijedit će cijene satnica i osnovnog materijala a obračun će se vršiti  na osnovu "Prosječnih normi u građevinarstvu".
Prilikom davanja ponude izvođač je obavezan priložiti jedinične cijene za radnu snagu i materijal .</t>
  </si>
  <si>
    <t>U cijene su također uključena sva druga davanja kao i pripomoći kod izvedbe obrtničkih radova - zaštita obrtničkih radova i proizvoda: stolarije, sanitarije, obloga, zatim sva potrebna ispitivanja materijala radi postizanja tražene kvalitete i čvrstoće po propisima. Sav upotrijebljeni materijal kao i finalni proizvod, mora odgovarati postojećim tehničkim propisima a ukoliko je to materijal ili proizvod izvan naših standarda treba kvalitetu istih dokazati atestom Zavoda za ispitivanje materijala. Davanjem ponude izvođač se obavezuje pravovremeno nabaviti sav opisani materijal i proizvode, a u slučaju nemogućnosti nabavke opisanog, tokom izvedbe gradnje će se za svaku izmjenu prikupiti ponude i uz suglasnost nadzornog inženjera i investitora odabrati najpovoljnija.</t>
  </si>
  <si>
    <t xml:space="preserve">Ovi zajednički obračunsko tehnički uvjeti su sastavni dio svih općih uvjeta za pojedine vrste radova.Cijene upisane u ovaj troškovnik sadrže svu naknadu za pojedine radove i dobave u odnosnim stavkama troškovnika i to u potpuno završenom radu tj. sav rad, materijal, naknadu za alat, sve pripremne, sporedne i završne radove, te horizontalne i vertikalne prijevoze i prijenose, postave i skidanje potrebnih skela, sve sigurnosne mjere po odredbama Zakona o zaštiti na radu i slično. </t>
  </si>
  <si>
    <t>Sve ponuđene cijene su na paritetu gradilište objekta uključujući sve uvozne troškove, prijevozi ostale troškove osim PDV-a.</t>
  </si>
  <si>
    <t>Svi ponuđači moraju prihvatiti plan gradnje objekta te moraju biti sposobni isporučiti, ugraditi i staviti u funkciju ponuđene sustave u predviđenom roku.</t>
  </si>
  <si>
    <t>Obaveza je ponuditelja dati pisanu izjavu o jamstvenom roku i osiguranju potrebnih rezervnih dijelova kao dio same ponude.</t>
  </si>
  <si>
    <t>Sva ponuđena oprema mora biti s 24 mjesečnim jamstvom i raspoloživosti rezervnih dijelova 10 godina nakon prestanka prodaje.</t>
  </si>
  <si>
    <t xml:space="preserve">Ponuditelj je dužan sve relevantne dijelove projekta, koji su u svezi s primjenjenim modelom, modificirati na adekvatan način sukladno karakteristikama nove opreme te ishoditi za provedene izmjene odobrenje predmetnih projektanata (strukovnog projektanta koordinatora, strukovnog projektanta itd) i investitora. Sve navedene popratne izmjene moraju se također, a sukladno stvarnom izvedenom stanju, provesti i u projektu izvedenog stanja. </t>
  </si>
  <si>
    <t xml:space="preserve"> Ponuditelj može ponuditi i opremu drugih renomiranih proizvođača te izvoditi predmetne instalacije ako su :tehničke karakteristike ponuđene opreme sukladne normama navedenim u natječajnoj dokumentaciji te bolje ili jednake tehničkim karakteristikama specificirane opreme, pritom obratiti pažnju i na gabarite zamjenske opreme i njihovo uklapanje u ostale planove npr. zauzeća razvodnih ormara, kao i ostale relevantne karakteristike te uz ponudu priloženi tehnički listovi s relevantnim tehničkim karakteristikama i atesti ponuđene opreme. Ponuditelj jamči za punu funkcionalnost ponuđene opreme unutar natječajnom dokumentacijom traženog sustava te je stoga dužan ponuditi sve potrebno za osiguranje iste čak ako isto i nije posebno specificirano.
Oprema se isporučuje u originalnim pakiranjima sa svim pripadnim originalnim priborom i dokumentacijoim.</t>
  </si>
  <si>
    <t xml:space="preserve">Cijena za svaku točku troškovnika / specifikacije, odnosno pripadnu funkcionalnu cjelinu unutar predmetnog sustava, ako i nije posebno navedeno, mora obuhvatiti dobavu, transport, montažu, spajanje, označavanje, po potrebi uzemljenje te sve potrebno za dovođenje stavke u stanje potpune funkcionalnosti. U cijenu također ukalkulirati sav potreban spojni, montažni, pridržni i ostali materijal potreban za potpuno funkcioniranje pojedine stavke, ako isti i nije posebno specificiran.Sva oprema mora biti atestirana i/ili certificirana te imati potvrdu o sukladnosti sukladno važećim predmetnim zakonima, normizaciji i pravilnicima Republike Hrvatske. U specifikaciji specificirana oprema (proizvođač, kataloški broj i sl. ) podrazumijeva se "kao tip .... " To znači da je ista upotrijebljena u projektu kao model (prvenstveno po svojim tehničkim karakteristikama, gabaritima, a potom i ostalim detaljima važnim za definiranje sustava) koji omogućuje da dokumentacija u svim potrebnim detaljima bude na razini izvedbenog projekta. </t>
  </si>
  <si>
    <t>OPĆI UVJETI</t>
  </si>
  <si>
    <t>OPĆE NAPOMENE</t>
  </si>
  <si>
    <t>montažni nadvoji</t>
  </si>
  <si>
    <t>SANITARNI UREĐAJI</t>
  </si>
  <si>
    <t>- WC školjka</t>
  </si>
  <si>
    <t>Dobava i montaža konzolne keramičke WC školjke, komplet sa ugradnim vodokotlićem i poklopcem. Vodokotlić samonosiv za ugradnju u suhomontažnu zidnu ili predzidnu konstrukciju. 
Obračun po komadu</t>
  </si>
  <si>
    <t xml:space="preserve">Dobava i montaža keramičkog umivaonika u kompletu sa kromiranim metalnim sifonom i ručnom armaturom.
Obračun po kompletno ugrađene stavle </t>
  </si>
  <si>
    <t>Dobava i montaža tuš kade, komplet sa ponikovanim sifonom, čepom i rešetkom. 
Obračun po komadu</t>
  </si>
  <si>
    <t>Dobava i montaža tuš kompleta koji se sastoji od armature, rozete za tuširanje i držača za tuš rozetu. 
Obračun po komadu</t>
  </si>
  <si>
    <t>Dobava i montaža električnog bojlera. Obračun po komadu komplet montiranog bojlera</t>
  </si>
  <si>
    <t>- električni akumulacioni bojler 50l</t>
  </si>
  <si>
    <t>Dobava i montaža vodomjera sa svim potrebnim radnjama  materijalom. Obračun po kom.</t>
  </si>
  <si>
    <t>- vodomjer fi 25mm (za sanitarnu vodu)</t>
  </si>
  <si>
    <t>- kuglasti ventil DN 25 mm</t>
  </si>
  <si>
    <r>
      <t>Dobava, postavljanje i spajanje opreme za prijem signala. Oprema se postavlja na krov objekta. Oprema sastavljena od sljedećih komponenti :
- Aluminijski dvodijelni stup - 1 kom
- Obujmica za sidrenje - 1 kom
- Obujmica za pričvršćenje - 2 kom
- Obujmica za uzemljenje - 1 kom
- Krovni lim - 1 kom
- Poklopac za stup - 1 kom
- UHF antena - 1 kom
- SA antena offset 100/110 cm - 1 kom
- Nosač 2 LNB-a - 1 kom
- LNB quad - 2kom
- DISEqC SKLOPKA - 1 kom</t>
    </r>
    <r>
      <rPr>
        <sz val="10"/>
        <color rgb="FFFF0000"/>
        <rFont val="Arial"/>
        <family val="2"/>
        <charset val="238"/>
      </rPr>
      <t xml:space="preserve"> </t>
    </r>
  </si>
  <si>
    <t>Dobava i polaganje cijevi PC Ø20 u prethodno izdubljene kanale (šliceve) u zidu ili podnoj podlozi. U jediničnu cijenu uračunati dubljenje kanala te njihovo zatvaranje CS20</t>
  </si>
  <si>
    <t>Ugradnja i spajanje na instalaciju rasvjetnog tijela komplet s žaruljom, te spojnim i  montažnim materijalom. PLAFONJERA LED  18W/4000K,1600lm  TNC Rorik</t>
  </si>
  <si>
    <t>Dobava, isporuka i ugradnja voda TK 59-50 3x4x0,6. Polaganje u PVC cijevi Ø50.  tk + cijev 50</t>
  </si>
  <si>
    <t>SVEUKUPNO VIK RADOVI €:</t>
  </si>
  <si>
    <t>SVEUKUPNO EURA:</t>
  </si>
  <si>
    <t>GO_RADOVI</t>
  </si>
  <si>
    <t>VIK</t>
  </si>
  <si>
    <t>ELEKTROINSTALACIJE</t>
  </si>
  <si>
    <r>
      <t>TROŠKOVNIK GRAĐEVINSKO OBRTNIČKIH RADOVA</t>
    </r>
    <r>
      <rPr>
        <b/>
        <i/>
        <sz val="10"/>
        <color indexed="10"/>
        <rFont val="Arial"/>
        <family val="2"/>
        <charset val="238"/>
      </rPr>
      <t xml:space="preserve">
</t>
    </r>
  </si>
  <si>
    <t>K.č. 363/1 ; K.o. Poreč - Nikole Tesle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</si>
</sst>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00\ &quot;kn&quot;;[Red]\-#,##0.00\ &quot;kn&quot;"/>
    <numFmt numFmtId="165" formatCode="_-* #,##0\ _k_n_-;\-* #,##0\ _k_n_-;_-* &quot;-&quot;\ _k_n_-;_-@_-"/>
    <numFmt numFmtId="166" formatCode="_-* #,##0.00\ &quot;kn&quot;_-;\-* #,##0.00\ &quot;kn&quot;_-;_-* &quot;-&quot;??\ &quot;kn&quot;_-;_-@_-"/>
    <numFmt numFmtId="167" formatCode="_-* #,##0.00\ _k_n_-;\-* #,##0.00\ _k_n_-;_-* &quot;-&quot;??\ _k_n_-;_-@_-"/>
    <numFmt numFmtId="168" formatCode="_(&quot;$&quot;* #,##0.00_);_(&quot;$&quot;* \(#,##0.00\);_(&quot;$&quot;* &quot;-&quot;??_);_(@_)"/>
    <numFmt numFmtId="169" formatCode="_(* #,##0.00_);_(* \(#,##0.00\);_(* &quot;-&quot;??_);_(@_)"/>
    <numFmt numFmtId="170" formatCode="#,##0.00\ &quot;kn&quot;"/>
    <numFmt numFmtId="171" formatCode="[$-809]dd\ mmmm\ yyyy;@"/>
    <numFmt numFmtId="172" formatCode="_-* #,##0.00\ _k_n_-;\-* #,##0.00\ _k_n_-;_-* \-??\ _k_n_-;_-@_-"/>
    <numFmt numFmtId="173" formatCode="_(&quot;kn&quot;\ * #,##0.00_);_(&quot;kn&quot;\ * \(#,##0.00\);_(&quot;kn&quot;\ * &quot;-&quot;??_);_(@_)"/>
    <numFmt numFmtId="174" formatCode="[$-41A]General"/>
    <numFmt numFmtId="175" formatCode="_-[$€-2]\ * #,##0.00_-;\-[$€-2]\ * #,##0.00_-;_-[$€-2]\ * &quot;-&quot;??_-"/>
    <numFmt numFmtId="176" formatCode="_-* #,##0.00\ [$€-1]_-;\-* #,##0.00\ [$€-1]_-;_-* &quot;-&quot;??\ [$€-1]_-;_-@_-"/>
    <numFmt numFmtId="177" formatCode="#,##0.00\ [$kn-41A]"/>
    <numFmt numFmtId="178" formatCode="[$€-2]\ #,##0"/>
    <numFmt numFmtId="179" formatCode="_-* #,##0.00&quot; kn&quot;_-;\-* #,##0.00&quot; kn&quot;_-;_-* \-??&quot; kn&quot;_-;_-@_-"/>
    <numFmt numFmtId="180" formatCode="#,##0.00\ [$€-1]"/>
    <numFmt numFmtId="181" formatCode="0\ \."/>
    <numFmt numFmtId="182" formatCode="#,##0.00_ ;[Red]\-#,##0.00\ "/>
  </numFmts>
  <fonts count="88">
    <font>
      <sz val="11"/>
      <color theme="1"/>
      <name val="Calibri"/>
      <family val="2"/>
      <charset val="238"/>
      <scheme val="minor"/>
    </font>
    <font>
      <sz val="10"/>
      <name val="Arial"/>
      <family val="2"/>
      <charset val="238"/>
    </font>
    <font>
      <sz val="10"/>
      <color theme="1"/>
      <name val="Calibri"/>
      <family val="2"/>
      <charset val="238"/>
      <scheme val="minor"/>
    </font>
    <font>
      <sz val="11"/>
      <color theme="1"/>
      <name val="Calibri"/>
      <family val="2"/>
      <charset val="238"/>
      <scheme val="minor"/>
    </font>
    <font>
      <sz val="10"/>
      <name val="Arial"/>
      <family val="2"/>
    </font>
    <font>
      <b/>
      <sz val="10"/>
      <name val="Arial"/>
      <family val="2"/>
    </font>
    <font>
      <sz val="10"/>
      <color theme="1"/>
      <name val="Arial"/>
      <family val="2"/>
    </font>
    <font>
      <sz val="10"/>
      <name val="Helv"/>
    </font>
    <font>
      <sz val="11"/>
      <color indexed="8"/>
      <name val="Calibri"/>
      <family val="2"/>
      <charset val="238"/>
    </font>
    <font>
      <sz val="11"/>
      <color indexed="8"/>
      <name val="Calibri"/>
      <family val="2"/>
    </font>
    <font>
      <sz val="11"/>
      <color indexed="9"/>
      <name val="Calibri"/>
      <family val="2"/>
      <charset val="238"/>
    </font>
    <font>
      <sz val="11"/>
      <color indexed="9"/>
      <name val="Calibri"/>
      <family val="2"/>
    </font>
    <font>
      <sz val="11"/>
      <color indexed="20"/>
      <name val="Calibri"/>
      <family val="2"/>
      <charset val="238"/>
    </font>
    <font>
      <b/>
      <sz val="11"/>
      <color indexed="52"/>
      <name val="Calibri"/>
      <family val="2"/>
    </font>
    <font>
      <b/>
      <sz val="11"/>
      <color indexed="52"/>
      <name val="Calibri"/>
      <family val="2"/>
      <charset val="238"/>
    </font>
    <font>
      <sz val="11"/>
      <color indexed="52"/>
      <name val="Calibri"/>
      <family val="2"/>
    </font>
    <font>
      <b/>
      <sz val="11"/>
      <color indexed="9"/>
      <name val="Calibri"/>
      <family val="2"/>
    </font>
    <font>
      <b/>
      <sz val="11"/>
      <color indexed="9"/>
      <name val="Calibri"/>
      <family val="2"/>
      <charset val="238"/>
    </font>
    <font>
      <sz val="11"/>
      <name val="Arial CE"/>
      <charset val="238"/>
    </font>
    <font>
      <sz val="9"/>
      <color indexed="8"/>
      <name val="Tahoma"/>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u/>
      <sz val="10"/>
      <color indexed="12"/>
      <name val="Arial"/>
      <family val="2"/>
      <charset val="238"/>
    </font>
    <font>
      <sz val="11"/>
      <color indexed="62"/>
      <name val="Calibri"/>
      <family val="2"/>
      <charset val="238"/>
    </font>
    <font>
      <b/>
      <sz val="11"/>
      <color indexed="63"/>
      <name val="Calibri"/>
      <family val="2"/>
      <charset val="238"/>
    </font>
    <font>
      <sz val="10"/>
      <name val="Times New Roman CE"/>
      <family val="1"/>
      <charset val="238"/>
    </font>
    <font>
      <sz val="12"/>
      <name val="Times New Roman CE"/>
      <family val="1"/>
      <charset val="238"/>
    </font>
    <font>
      <sz val="11"/>
      <color indexed="52"/>
      <name val="Calibri"/>
      <family val="2"/>
      <charset val="238"/>
    </font>
    <font>
      <b/>
      <sz val="18"/>
      <color indexed="56"/>
      <name val="Cambria"/>
      <family val="2"/>
      <charset val="238"/>
    </font>
    <font>
      <sz val="11"/>
      <color indexed="60"/>
      <name val="Calibri"/>
      <family val="2"/>
      <charset val="238"/>
    </font>
    <font>
      <sz val="11"/>
      <color indexed="60"/>
      <name val="Calibri"/>
      <family val="2"/>
    </font>
    <font>
      <sz val="12"/>
      <name val="Arial"/>
      <family val="2"/>
      <charset val="238"/>
    </font>
    <font>
      <sz val="12"/>
      <name val="Arial"/>
      <family val="2"/>
    </font>
    <font>
      <sz val="10"/>
      <name val="Arial CE"/>
      <family val="2"/>
      <charset val="238"/>
    </font>
    <font>
      <sz val="10"/>
      <name val="Arial CE"/>
      <charset val="238"/>
    </font>
    <font>
      <sz val="10"/>
      <color indexed="8"/>
      <name val="Arial"/>
      <family val="2"/>
      <charset val="238"/>
    </font>
    <font>
      <sz val="10"/>
      <name val="Arial CE"/>
    </font>
    <font>
      <sz val="11"/>
      <color indexed="8"/>
      <name val="Arial"/>
      <family val="2"/>
      <charset val="238"/>
    </font>
    <font>
      <sz val="11"/>
      <color indexed="8"/>
      <name val="Arial"/>
      <family val="2"/>
    </font>
    <font>
      <sz val="11"/>
      <name val="Arial"/>
      <family val="2"/>
    </font>
    <font>
      <sz val="11"/>
      <color theme="1"/>
      <name val="Calibri"/>
      <family val="2"/>
      <scheme val="minor"/>
    </font>
    <font>
      <sz val="10"/>
      <color indexed="8"/>
      <name val="Verdana"/>
      <family val="2"/>
    </font>
    <font>
      <sz val="12"/>
      <name val="Tms Rmn"/>
    </font>
    <font>
      <sz val="10"/>
      <name val="Helv"/>
      <family val="2"/>
    </font>
    <font>
      <sz val="10"/>
      <color indexed="8"/>
      <name val="Arial CE"/>
      <charset val="238"/>
    </font>
    <font>
      <sz val="11"/>
      <color indexed="10"/>
      <name val="Calibri"/>
      <family val="2"/>
      <charset val="238"/>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charset val="238"/>
    </font>
    <font>
      <b/>
      <sz val="11"/>
      <color indexed="8"/>
      <name val="Calibri"/>
      <family val="2"/>
    </font>
    <font>
      <sz val="11"/>
      <color indexed="20"/>
      <name val="Calibri"/>
      <family val="2"/>
    </font>
    <font>
      <sz val="11"/>
      <color indexed="17"/>
      <name val="Calibri"/>
      <family val="2"/>
    </font>
    <font>
      <b/>
      <sz val="11"/>
      <color indexed="10"/>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19"/>
      <name val="Calibri"/>
      <family val="2"/>
      <charset val="238"/>
    </font>
    <font>
      <sz val="8"/>
      <color theme="1"/>
      <name val="Arial"/>
      <family val="2"/>
      <charset val="238"/>
    </font>
    <font>
      <sz val="11"/>
      <color rgb="FF000000"/>
      <name val="Arial1"/>
    </font>
    <font>
      <sz val="11"/>
      <color rgb="FF000000"/>
      <name val="Calibri"/>
      <family val="2"/>
      <charset val="238"/>
    </font>
    <font>
      <sz val="11"/>
      <color rgb="FF000000"/>
      <name val="Arial1"/>
      <charset val="238"/>
    </font>
    <font>
      <sz val="10"/>
      <color rgb="FF000000"/>
      <name val="Arial2"/>
    </font>
    <font>
      <sz val="10"/>
      <name val="Arial"/>
      <family val="2"/>
      <charset val="1"/>
    </font>
    <font>
      <sz val="12"/>
      <color theme="1"/>
      <name val="Arial"/>
      <family val="2"/>
    </font>
    <font>
      <sz val="10"/>
      <name val="Arial"/>
      <family val="2"/>
      <charset val="238"/>
    </font>
    <font>
      <b/>
      <sz val="10"/>
      <color theme="1"/>
      <name val="Arial"/>
      <family val="2"/>
    </font>
    <font>
      <sz val="9"/>
      <name val="Arial"/>
      <family val="2"/>
    </font>
    <font>
      <b/>
      <sz val="10"/>
      <color rgb="FFFF0000"/>
      <name val="Arial"/>
      <family val="2"/>
    </font>
    <font>
      <b/>
      <i/>
      <sz val="10"/>
      <name val="Arial"/>
      <family val="2"/>
      <charset val="238"/>
    </font>
    <font>
      <b/>
      <i/>
      <sz val="10"/>
      <color indexed="10"/>
      <name val="Arial"/>
      <family val="2"/>
      <charset val="238"/>
    </font>
    <font>
      <b/>
      <sz val="9"/>
      <color rgb="FF000000"/>
      <name val="Arial"/>
      <family val="2"/>
    </font>
    <font>
      <sz val="10"/>
      <color rgb="FFFF0000"/>
      <name val="Arial"/>
      <family val="2"/>
      <charset val="238"/>
    </font>
    <font>
      <strike/>
      <sz val="10"/>
      <name val="Arial"/>
      <family val="2"/>
    </font>
    <font>
      <sz val="10"/>
      <name val="Calibri"/>
      <family val="2"/>
      <charset val="238"/>
      <scheme val="minor"/>
    </font>
    <font>
      <b/>
      <sz val="10"/>
      <name val="Arial"/>
      <family val="2"/>
      <charset val="238"/>
    </font>
    <font>
      <b/>
      <sz val="11"/>
      <name val="Arial"/>
      <family val="2"/>
      <charset val="238"/>
    </font>
    <font>
      <sz val="11"/>
      <name val="Arial"/>
      <family val="2"/>
      <charset val="238"/>
    </font>
    <font>
      <b/>
      <sz val="9"/>
      <name val="Arial"/>
      <family val="2"/>
      <charset val="238"/>
    </font>
    <font>
      <sz val="10"/>
      <name val="Arial"/>
      <family val="2"/>
      <charset val="238"/>
    </font>
    <font>
      <sz val="10"/>
      <name val="Times New Roman"/>
      <family val="1"/>
      <charset val="238"/>
    </font>
    <font>
      <b/>
      <sz val="14"/>
      <name val="Arial"/>
      <family val="2"/>
      <charset val="238"/>
    </font>
  </fonts>
  <fills count="30">
    <fill>
      <patternFill patternType="none"/>
    </fill>
    <fill>
      <patternFill patternType="gray125"/>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indexed="56"/>
      </patternFill>
    </fill>
    <fill>
      <patternFill patternType="solid">
        <fgColor indexed="54"/>
      </patternFill>
    </fill>
    <fill>
      <patternFill patternType="solid">
        <fgColor indexed="9"/>
      </patternFill>
    </fill>
    <fill>
      <patternFill patternType="solid">
        <fgColor rgb="FF00B0F0"/>
        <bgColor indexed="64"/>
      </patternFill>
    </fill>
    <fill>
      <patternFill patternType="solid">
        <fgColor theme="0"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right/>
      <top/>
      <bottom style="medium">
        <color indexed="64"/>
      </bottom>
      <diagonal/>
    </border>
    <border>
      <left/>
      <right/>
      <top style="medium">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s>
  <cellStyleXfs count="522">
    <xf numFmtId="0" fontId="0" fillId="0" borderId="0"/>
    <xf numFmtId="0" fontId="4" fillId="0" borderId="0"/>
    <xf numFmtId="0" fontId="1" fillId="0" borderId="0"/>
    <xf numFmtId="0" fontId="7" fillId="0" borderId="0"/>
    <xf numFmtId="0" fontId="7" fillId="0" borderId="0" applyBorder="0"/>
    <xf numFmtId="0" fontId="3" fillId="0" borderId="0"/>
    <xf numFmtId="171" fontId="8" fillId="3" borderId="0" applyNumberFormat="0" applyBorder="0" applyAlignment="0" applyProtection="0"/>
    <xf numFmtId="0" fontId="8" fillId="3" borderId="0" applyNumberFormat="0" applyBorder="0" applyAlignment="0" applyProtection="0"/>
    <xf numFmtId="171" fontId="8" fillId="4" borderId="0" applyNumberFormat="0" applyBorder="0" applyAlignment="0" applyProtection="0"/>
    <xf numFmtId="0" fontId="8" fillId="4"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1" fontId="8" fillId="7"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1" fontId="8" fillId="10" borderId="0" applyNumberFormat="0" applyBorder="0" applyAlignment="0" applyProtection="0"/>
    <xf numFmtId="171" fontId="8" fillId="11" borderId="0" applyNumberFormat="0" applyBorder="0" applyAlignment="0" applyProtection="0"/>
    <xf numFmtId="0" fontId="8" fillId="11"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1" fontId="8" fillId="12" borderId="0" applyNumberFormat="0" applyBorder="0" applyAlignment="0" applyProtection="0"/>
    <xf numFmtId="0" fontId="8"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171" fontId="10" fillId="13" borderId="0" applyNumberFormat="0" applyBorder="0" applyAlignment="0" applyProtection="0"/>
    <xf numFmtId="0" fontId="10" fillId="13" borderId="0" applyNumberFormat="0" applyBorder="0" applyAlignment="0" applyProtection="0"/>
    <xf numFmtId="171" fontId="10" fillId="10" borderId="0" applyNumberFormat="0" applyBorder="0" applyAlignment="0" applyProtection="0"/>
    <xf numFmtId="0" fontId="10" fillId="10" borderId="0" applyNumberFormat="0" applyBorder="0" applyAlignment="0" applyProtection="0"/>
    <xf numFmtId="171" fontId="10" fillId="11" borderId="0" applyNumberFormat="0" applyBorder="0" applyAlignment="0" applyProtection="0"/>
    <xf numFmtId="0" fontId="10" fillId="11" borderId="0" applyNumberFormat="0" applyBorder="0" applyAlignment="0" applyProtection="0"/>
    <xf numFmtId="171" fontId="10" fillId="14" borderId="0" applyNumberFormat="0" applyBorder="0" applyAlignment="0" applyProtection="0"/>
    <xf numFmtId="0" fontId="10" fillId="14" borderId="0" applyNumberFormat="0" applyBorder="0" applyAlignment="0" applyProtection="0"/>
    <xf numFmtId="171" fontId="10" fillId="15" borderId="0" applyNumberFormat="0" applyBorder="0" applyAlignment="0" applyProtection="0"/>
    <xf numFmtId="0" fontId="10" fillId="15" borderId="0" applyNumberFormat="0" applyBorder="0" applyAlignment="0" applyProtection="0"/>
    <xf numFmtId="171" fontId="10" fillId="16" borderId="0" applyNumberFormat="0" applyBorder="0" applyAlignment="0" applyProtection="0"/>
    <xf numFmtId="0" fontId="10" fillId="16"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171" fontId="10" fillId="17" borderId="0" applyNumberFormat="0" applyBorder="0" applyAlignment="0" applyProtection="0"/>
    <xf numFmtId="0" fontId="10" fillId="17" borderId="0" applyNumberFormat="0" applyBorder="0" applyAlignment="0" applyProtection="0"/>
    <xf numFmtId="171" fontId="10" fillId="18" borderId="0" applyNumberFormat="0" applyBorder="0" applyAlignment="0" applyProtection="0"/>
    <xf numFmtId="0" fontId="10" fillId="18" borderId="0" applyNumberFormat="0" applyBorder="0" applyAlignment="0" applyProtection="0"/>
    <xf numFmtId="171" fontId="10" fillId="19" borderId="0" applyNumberFormat="0" applyBorder="0" applyAlignment="0" applyProtection="0"/>
    <xf numFmtId="0" fontId="10" fillId="19" borderId="0" applyNumberFormat="0" applyBorder="0" applyAlignment="0" applyProtection="0"/>
    <xf numFmtId="171" fontId="10" fillId="14" borderId="0" applyNumberFormat="0" applyBorder="0" applyAlignment="0" applyProtection="0"/>
    <xf numFmtId="0" fontId="10" fillId="14" borderId="0" applyNumberFormat="0" applyBorder="0" applyAlignment="0" applyProtection="0"/>
    <xf numFmtId="171" fontId="10" fillId="15" borderId="0" applyNumberFormat="0" applyBorder="0" applyAlignment="0" applyProtection="0"/>
    <xf numFmtId="171" fontId="10" fillId="20" borderId="0" applyNumberFormat="0" applyBorder="0" applyAlignment="0" applyProtection="0"/>
    <xf numFmtId="0" fontId="10" fillId="20" borderId="0" applyNumberFormat="0" applyBorder="0" applyAlignment="0" applyProtection="0"/>
    <xf numFmtId="171" fontId="12" fillId="4" borderId="0" applyNumberFormat="0" applyBorder="0" applyAlignment="0" applyProtection="0"/>
    <xf numFmtId="0" fontId="12" fillId="4" borderId="0" applyNumberFormat="0" applyBorder="0" applyAlignment="0" applyProtection="0"/>
    <xf numFmtId="0" fontId="1" fillId="21" borderId="5" applyNumberFormat="0" applyFont="0" applyAlignment="0" applyProtection="0"/>
    <xf numFmtId="0" fontId="1" fillId="21" borderId="5" applyNumberFormat="0" applyFont="0" applyAlignment="0" applyProtection="0"/>
    <xf numFmtId="0" fontId="4" fillId="21" borderId="5" applyNumberFormat="0" applyFont="0" applyAlignment="0" applyProtection="0"/>
    <xf numFmtId="0" fontId="1" fillId="21" borderId="5" applyNumberFormat="0" applyFont="0" applyAlignment="0" applyProtection="0"/>
    <xf numFmtId="0" fontId="4" fillId="21" borderId="5" applyNumberFormat="0" applyFont="0" applyAlignment="0" applyProtection="0"/>
    <xf numFmtId="0" fontId="1" fillId="21" borderId="5" applyNumberFormat="0" applyFont="0" applyAlignment="0" applyProtection="0"/>
    <xf numFmtId="0" fontId="13" fillId="22" borderId="6" applyNumberFormat="0" applyAlignment="0" applyProtection="0"/>
    <xf numFmtId="171" fontId="14" fillId="22" borderId="6" applyNumberFormat="0" applyAlignment="0" applyProtection="0"/>
    <xf numFmtId="0" fontId="14" fillId="22" borderId="6" applyNumberFormat="0" applyAlignment="0" applyProtection="0"/>
    <xf numFmtId="0" fontId="15" fillId="0" borderId="7" applyNumberFormat="0" applyFill="0" applyAlignment="0" applyProtection="0"/>
    <xf numFmtId="0" fontId="16" fillId="23" borderId="8" applyNumberFormat="0" applyAlignment="0" applyProtection="0"/>
    <xf numFmtId="171" fontId="17" fillId="23" borderId="8" applyNumberFormat="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167"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2" fontId="4" fillId="0" borderId="0" applyFont="0" applyFill="0" applyBorder="0" applyAlignment="0" applyProtection="0"/>
    <xf numFmtId="167" fontId="1"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2" fontId="1" fillId="0" borderId="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3" fontId="1" fillId="0" borderId="0" applyFont="0" applyFill="0" applyBorder="0" applyAlignment="0" applyProtection="0"/>
    <xf numFmtId="174" fontId="19" fillId="0" borderId="0">
      <alignment horizontal="left" wrapText="1" indent="1"/>
    </xf>
    <xf numFmtId="0" fontId="20" fillId="5" borderId="0" applyNumberFormat="0" applyBorder="0" applyAlignment="0" applyProtection="0"/>
    <xf numFmtId="0" fontId="20" fillId="5" borderId="0" applyNumberFormat="0" applyBorder="0" applyAlignment="0" applyProtection="0"/>
    <xf numFmtId="175" fontId="4" fillId="0" borderId="0" applyFont="0" applyFill="0" applyBorder="0" applyAlignment="0" applyProtection="0"/>
    <xf numFmtId="175" fontId="1" fillId="0" borderId="0" applyFont="0" applyFill="0" applyBorder="0" applyAlignment="0" applyProtection="0"/>
    <xf numFmtId="0" fontId="1" fillId="0" borderId="0"/>
    <xf numFmtId="171" fontId="21" fillId="0" borderId="0" applyNumberFormat="0" applyFill="0" applyBorder="0" applyAlignment="0" applyProtection="0"/>
    <xf numFmtId="171" fontId="20" fillId="5" borderId="0" applyNumberFormat="0" applyBorder="0" applyAlignment="0" applyProtection="0"/>
    <xf numFmtId="0" fontId="20" fillId="5" borderId="0" applyNumberFormat="0" applyBorder="0" applyAlignment="0" applyProtection="0"/>
    <xf numFmtId="171" fontId="22" fillId="0" borderId="9" applyNumberFormat="0" applyFill="0" applyAlignment="0" applyProtection="0"/>
    <xf numFmtId="0" fontId="22" fillId="0" borderId="9" applyNumberFormat="0" applyFill="0" applyAlignment="0" applyProtection="0"/>
    <xf numFmtId="171" fontId="23" fillId="0" borderId="10" applyNumberFormat="0" applyFill="0" applyAlignment="0" applyProtection="0"/>
    <xf numFmtId="0" fontId="23" fillId="0" borderId="10" applyNumberFormat="0" applyFill="0" applyAlignment="0" applyProtection="0"/>
    <xf numFmtId="171" fontId="24" fillId="0" borderId="11" applyNumberFormat="0" applyFill="0" applyAlignment="0" applyProtection="0"/>
    <xf numFmtId="0" fontId="24" fillId="0" borderId="11" applyNumberFormat="0" applyFill="0" applyAlignment="0" applyProtection="0"/>
    <xf numFmtId="171"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171" fontId="26" fillId="8" borderId="6" applyNumberFormat="0" applyAlignment="0" applyProtection="0"/>
    <xf numFmtId="0" fontId="26" fillId="8" borderId="6" applyNumberFormat="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27" fillId="22" borderId="12" applyNumberFormat="0" applyAlignment="0" applyProtection="0"/>
    <xf numFmtId="0" fontId="27" fillId="22" borderId="12" applyNumberFormat="0" applyAlignment="0" applyProtection="0"/>
    <xf numFmtId="0" fontId="27" fillId="22" borderId="12" applyNumberFormat="0" applyAlignment="0" applyProtection="0"/>
    <xf numFmtId="0" fontId="14" fillId="22" borderId="6" applyNumberFormat="0" applyAlignment="0" applyProtection="0"/>
    <xf numFmtId="0" fontId="14" fillId="22" borderId="6" applyNumberFormat="0" applyAlignment="0" applyProtection="0"/>
    <xf numFmtId="0" fontId="28" fillId="0" borderId="0">
      <alignment horizontal="right" vertical="top"/>
    </xf>
    <xf numFmtId="0" fontId="29" fillId="0" borderId="0">
      <alignment horizontal="justify" vertical="top" wrapText="1"/>
    </xf>
    <xf numFmtId="0" fontId="28" fillId="0" borderId="0">
      <alignment horizontal="left"/>
    </xf>
    <xf numFmtId="4" fontId="29" fillId="0" borderId="0">
      <alignment horizontal="right"/>
    </xf>
    <xf numFmtId="0" fontId="29" fillId="0" borderId="0">
      <alignment horizontal="right"/>
    </xf>
    <xf numFmtId="4" fontId="29" fillId="0" borderId="0">
      <alignment horizontal="right" wrapText="1"/>
    </xf>
    <xf numFmtId="0" fontId="29" fillId="0" borderId="0">
      <alignment horizontal="right"/>
    </xf>
    <xf numFmtId="4" fontId="29" fillId="0" borderId="0">
      <alignment horizontal="right"/>
    </xf>
    <xf numFmtId="171" fontId="30" fillId="0" borderId="7" applyNumberFormat="0" applyFill="0" applyAlignment="0" applyProtection="0"/>
    <xf numFmtId="0" fontId="30" fillId="0" borderId="7" applyNumberFormat="0" applyFill="0" applyAlignment="0" applyProtection="0"/>
    <xf numFmtId="0" fontId="12" fillId="4" borderId="0" applyNumberFormat="0" applyBorder="0" applyAlignment="0" applyProtection="0"/>
    <xf numFmtId="0" fontId="12" fillId="4" borderId="0" applyNumberFormat="0" applyBorder="0" applyAlignment="0" applyProtection="0"/>
    <xf numFmtId="0" fontId="3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1" fontId="32" fillId="24" borderId="0" applyNumberFormat="0" applyBorder="0" applyAlignment="0" applyProtection="0"/>
    <xf numFmtId="0" fontId="32" fillId="24" borderId="0" applyNumberFormat="0" applyBorder="0" applyAlignment="0" applyProtection="0"/>
    <xf numFmtId="0" fontId="33"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1" fillId="0" borderId="0"/>
    <xf numFmtId="176" fontId="1" fillId="0" borderId="0"/>
    <xf numFmtId="0" fontId="1" fillId="0" borderId="0"/>
    <xf numFmtId="0" fontId="34" fillId="0" borderId="0"/>
    <xf numFmtId="0" fontId="35"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36" fillId="0" borderId="0"/>
    <xf numFmtId="0" fontId="37" fillId="0" borderId="0"/>
    <xf numFmtId="0" fontId="1" fillId="0" borderId="0"/>
    <xf numFmtId="0" fontId="38" fillId="0" borderId="0"/>
    <xf numFmtId="0" fontId="8" fillId="0" borderId="0"/>
    <xf numFmtId="0" fontId="1" fillId="0" borderId="0"/>
    <xf numFmtId="0" fontId="1" fillId="0" borderId="0"/>
    <xf numFmtId="0" fontId="1" fillId="0" borderId="0"/>
    <xf numFmtId="177" fontId="1" fillId="0" borderId="0"/>
    <xf numFmtId="0" fontId="3" fillId="0" borderId="0"/>
    <xf numFmtId="0" fontId="1" fillId="0" borderId="0"/>
    <xf numFmtId="0" fontId="1" fillId="0" borderId="0"/>
    <xf numFmtId="0" fontId="1" fillId="0" borderId="0"/>
    <xf numFmtId="0" fontId="18" fillId="0" borderId="0"/>
    <xf numFmtId="0" fontId="1" fillId="0" borderId="0"/>
    <xf numFmtId="0" fontId="4" fillId="0" borderId="0"/>
    <xf numFmtId="0" fontId="4" fillId="0" borderId="0"/>
    <xf numFmtId="0" fontId="1" fillId="0" borderId="0"/>
    <xf numFmtId="0" fontId="1" fillId="0" borderId="0"/>
    <xf numFmtId="0" fontId="1" fillId="0" borderId="0"/>
    <xf numFmtId="171"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37" fillId="0" borderId="0"/>
    <xf numFmtId="0" fontId="37" fillId="0" borderId="0"/>
    <xf numFmtId="0" fontId="37" fillId="0" borderId="0"/>
    <xf numFmtId="0" fontId="1" fillId="0" borderId="0"/>
    <xf numFmtId="0" fontId="1" fillId="0" borderId="0"/>
    <xf numFmtId="4" fontId="34" fillId="0" borderId="0"/>
    <xf numFmtId="0" fontId="1" fillId="0" borderId="0"/>
    <xf numFmtId="0" fontId="8" fillId="0" borderId="0"/>
    <xf numFmtId="0" fontId="1" fillId="0" borderId="0"/>
    <xf numFmtId="0" fontId="1" fillId="0" borderId="0"/>
    <xf numFmtId="0" fontId="39" fillId="0" borderId="0"/>
    <xf numFmtId="0" fontId="1" fillId="0" borderId="0"/>
    <xf numFmtId="177" fontId="1" fillId="0" borderId="0"/>
    <xf numFmtId="4"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171" fontId="1" fillId="0" borderId="0"/>
    <xf numFmtId="176" fontId="3" fillId="0" borderId="0"/>
    <xf numFmtId="0" fontId="1" fillId="0" borderId="0"/>
    <xf numFmtId="0" fontId="1" fillId="0" borderId="0"/>
    <xf numFmtId="3" fontId="40" fillId="0" borderId="0">
      <alignment horizontal="justify" vertical="top" wrapText="1"/>
    </xf>
    <xf numFmtId="3" fontId="41" fillId="0" borderId="0">
      <alignment horizontal="justify" vertical="justify"/>
    </xf>
    <xf numFmtId="3" fontId="41" fillId="0" borderId="0">
      <alignment horizontal="justify" vertical="justify"/>
    </xf>
    <xf numFmtId="4" fontId="42" fillId="0" borderId="0">
      <alignment horizontal="justify"/>
    </xf>
    <xf numFmtId="0" fontId="3" fillId="0" borderId="0"/>
    <xf numFmtId="0" fontId="3" fillId="0" borderId="0"/>
    <xf numFmtId="0" fontId="1" fillId="0" borderId="0"/>
    <xf numFmtId="178" fontId="1" fillId="0" borderId="0"/>
    <xf numFmtId="0" fontId="4"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43" fillId="0" borderId="0"/>
    <xf numFmtId="0" fontId="8" fillId="0" borderId="0"/>
    <xf numFmtId="0" fontId="8" fillId="0" borderId="0"/>
    <xf numFmtId="0" fontId="3" fillId="0" borderId="0"/>
    <xf numFmtId="0" fontId="1" fillId="0" borderId="0"/>
    <xf numFmtId="0" fontId="3" fillId="0" borderId="0"/>
    <xf numFmtId="0" fontId="4" fillId="21" borderId="5" applyNumberFormat="0" applyFont="0" applyAlignment="0" applyProtection="0"/>
    <xf numFmtId="171" fontId="44" fillId="21" borderId="5" applyNumberFormat="0" applyFont="0" applyAlignment="0" applyProtection="0"/>
    <xf numFmtId="0" fontId="1" fillId="21" borderId="5" applyNumberFormat="0" applyFont="0" applyAlignment="0" applyProtection="0"/>
    <xf numFmtId="169" fontId="45" fillId="0" borderId="0"/>
    <xf numFmtId="0" fontId="46" fillId="0" borderId="0"/>
    <xf numFmtId="0" fontId="1" fillId="0" borderId="0"/>
    <xf numFmtId="0" fontId="1" fillId="0" borderId="0"/>
    <xf numFmtId="0" fontId="1" fillId="0" borderId="0"/>
    <xf numFmtId="0" fontId="1" fillId="0" borderId="0"/>
    <xf numFmtId="0" fontId="1" fillId="0" borderId="0"/>
    <xf numFmtId="171" fontId="27" fillId="22" borderId="12" applyNumberFormat="0" applyAlignment="0" applyProtection="0"/>
    <xf numFmtId="0" fontId="27" fillId="22" borderId="12"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0" fillId="0" borderId="7" applyNumberFormat="0" applyFill="0" applyAlignment="0" applyProtection="0"/>
    <xf numFmtId="0" fontId="30" fillId="0" borderId="7" applyNumberFormat="0" applyFill="0" applyAlignment="0" applyProtection="0"/>
    <xf numFmtId="0" fontId="17" fillId="23" borderId="8" applyNumberFormat="0" applyAlignment="0" applyProtection="0"/>
    <xf numFmtId="0" fontId="17" fillId="23" borderId="8" applyNumberFormat="0" applyAlignment="0" applyProtection="0"/>
    <xf numFmtId="0" fontId="47" fillId="0" borderId="0"/>
    <xf numFmtId="0" fontId="7" fillId="0" borderId="0"/>
    <xf numFmtId="0" fontId="1" fillId="0" borderId="0"/>
    <xf numFmtId="0" fontId="7" fillId="0" borderId="0"/>
    <xf numFmtId="0" fontId="4" fillId="0" borderId="0"/>
    <xf numFmtId="0" fontId="21" fillId="0" borderId="0" applyNumberFormat="0" applyFill="0" applyBorder="0" applyAlignment="0" applyProtection="0"/>
    <xf numFmtId="0" fontId="21"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0" fontId="51" fillId="0" borderId="0" applyNumberFormat="0" applyFill="0" applyBorder="0" applyAlignment="0" applyProtection="0"/>
    <xf numFmtId="0" fontId="52" fillId="0" borderId="9" applyNumberFormat="0" applyFill="0" applyAlignment="0" applyProtection="0"/>
    <xf numFmtId="0" fontId="53" fillId="0" borderId="10" applyNumberFormat="0" applyFill="0" applyAlignment="0" applyProtection="0"/>
    <xf numFmtId="0" fontId="54" fillId="0" borderId="11" applyNumberFormat="0" applyFill="0" applyAlignment="0" applyProtection="0"/>
    <xf numFmtId="0" fontId="54" fillId="0" borderId="0" applyNumberFormat="0" applyFill="0" applyBorder="0" applyAlignment="0" applyProtection="0"/>
    <xf numFmtId="171" fontId="55" fillId="0" borderId="13" applyNumberFormat="0" applyFill="0" applyAlignment="0" applyProtection="0"/>
    <xf numFmtId="0" fontId="55" fillId="0" borderId="13" applyNumberFormat="0" applyFill="0" applyAlignment="0" applyProtection="0"/>
    <xf numFmtId="0" fontId="56" fillId="0" borderId="13" applyNumberFormat="0" applyFill="0" applyAlignment="0" applyProtection="0"/>
    <xf numFmtId="0" fontId="55" fillId="0" borderId="13" applyNumberFormat="0" applyFill="0" applyAlignment="0" applyProtection="0"/>
    <xf numFmtId="0" fontId="55" fillId="0" borderId="13" applyNumberFormat="0" applyFill="0" applyAlignment="0" applyProtection="0"/>
    <xf numFmtId="0" fontId="26" fillId="8" borderId="6" applyNumberFormat="0" applyAlignment="0" applyProtection="0"/>
    <xf numFmtId="0" fontId="26" fillId="8" borderId="6" applyNumberFormat="0" applyAlignment="0" applyProtection="0"/>
    <xf numFmtId="0" fontId="57" fillId="4" borderId="0" applyNumberFormat="0" applyBorder="0" applyAlignment="0" applyProtection="0"/>
    <xf numFmtId="0" fontId="58" fillId="5" borderId="0" applyNumberFormat="0" applyBorder="0" applyAlignment="0" applyProtection="0"/>
    <xf numFmtId="168" fontId="4" fillId="0" borderId="0" applyFont="0" applyFill="0" applyBorder="0" applyAlignment="0" applyProtection="0"/>
    <xf numFmtId="0" fontId="1" fillId="0" borderId="14" applyNumberFormat="0" applyFont="0" applyAlignment="0"/>
    <xf numFmtId="171" fontId="48" fillId="0" borderId="0" applyNumberFormat="0" applyFill="0" applyBorder="0" applyAlignment="0" applyProtection="0"/>
    <xf numFmtId="0" fontId="48" fillId="0" borderId="0" applyNumberForma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21"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21"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24"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21" borderId="0" applyNumberFormat="0" applyBorder="0" applyAlignment="0" applyProtection="0"/>
    <xf numFmtId="0" fontId="10" fillId="7" borderId="0" applyNumberFormat="0" applyBorder="0" applyAlignment="0" applyProtection="0"/>
    <xf numFmtId="0" fontId="10" fillId="20" borderId="0" applyNumberFormat="0" applyBorder="0" applyAlignment="0" applyProtection="0"/>
    <xf numFmtId="0" fontId="10" fillId="12" borderId="0" applyNumberFormat="0" applyBorder="0" applyAlignment="0" applyProtection="0"/>
    <xf numFmtId="0" fontId="10" fillId="4"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25" borderId="0" applyNumberFormat="0" applyBorder="0" applyAlignment="0" applyProtection="0"/>
    <xf numFmtId="0" fontId="10" fillId="20" borderId="0" applyNumberFormat="0" applyBorder="0" applyAlignment="0" applyProtection="0"/>
    <xf numFmtId="0" fontId="10" fillId="12" borderId="0" applyNumberFormat="0" applyBorder="0" applyAlignment="0" applyProtection="0"/>
    <xf numFmtId="0" fontId="10" fillId="26"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2" fillId="6" borderId="0" applyNumberFormat="0" applyBorder="0" applyAlignment="0" applyProtection="0"/>
    <xf numFmtId="0" fontId="59" fillId="27" borderId="6" applyNumberFormat="0" applyAlignment="0" applyProtection="0"/>
    <xf numFmtId="0" fontId="17" fillId="23" borderId="8" applyNumberFormat="0" applyAlignment="0" applyProtection="0"/>
    <xf numFmtId="0" fontId="21" fillId="0" borderId="0" applyNumberFormat="0" applyFill="0" applyBorder="0" applyAlignment="0" applyProtection="0"/>
    <xf numFmtId="0" fontId="60" fillId="0" borderId="15" applyNumberFormat="0" applyFill="0" applyAlignment="0" applyProtection="0"/>
    <xf numFmtId="0" fontId="61" fillId="0" borderId="16" applyNumberFormat="0" applyFill="0" applyAlignment="0" applyProtection="0"/>
    <xf numFmtId="0" fontId="62" fillId="0" borderId="17" applyNumberFormat="0" applyFill="0" applyAlignment="0" applyProtection="0"/>
    <xf numFmtId="0" fontId="62" fillId="0" borderId="0" applyNumberFormat="0" applyFill="0" applyBorder="0" applyAlignment="0" applyProtection="0"/>
    <xf numFmtId="0" fontId="26" fillId="24" borderId="6" applyNumberFormat="0" applyAlignment="0" applyProtection="0"/>
    <xf numFmtId="0" fontId="48" fillId="0" borderId="18" applyNumberFormat="0" applyFill="0" applyAlignment="0" applyProtection="0"/>
    <xf numFmtId="0" fontId="63" fillId="2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19" applyNumberFormat="0" applyFill="0" applyAlignment="0" applyProtection="0"/>
    <xf numFmtId="176" fontId="3" fillId="0" borderId="0"/>
    <xf numFmtId="0" fontId="4"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4" fillId="0" borderId="0"/>
    <xf numFmtId="0" fontId="38" fillId="0" borderId="0"/>
    <xf numFmtId="0" fontId="40" fillId="0" borderId="0"/>
    <xf numFmtId="0" fontId="3" fillId="0" borderId="0"/>
    <xf numFmtId="0" fontId="8" fillId="0" borderId="0"/>
    <xf numFmtId="0" fontId="65" fillId="0" borderId="0"/>
    <xf numFmtId="0" fontId="66" fillId="0" borderId="0" applyNumberFormat="0" applyBorder="0" applyProtection="0"/>
    <xf numFmtId="0" fontId="67" fillId="0" borderId="0"/>
    <xf numFmtId="0" fontId="68" fillId="0" borderId="0" applyNumberFormat="0" applyBorder="0" applyProtection="0"/>
    <xf numFmtId="0" fontId="68" fillId="0" borderId="0" applyNumberFormat="0" applyBorder="0" applyProtection="0"/>
    <xf numFmtId="0" fontId="4" fillId="0" borderId="0"/>
    <xf numFmtId="167" fontId="4" fillId="0" borderId="0" applyFont="0" applyFill="0" applyBorder="0" applyAlignment="0" applyProtection="0"/>
    <xf numFmtId="0" fontId="1" fillId="0" borderId="0"/>
    <xf numFmtId="0" fontId="1" fillId="0" borderId="0"/>
    <xf numFmtId="167" fontId="4" fillId="0" borderId="0" applyFont="0" applyFill="0" applyBorder="0" applyAlignment="0" applyProtection="0"/>
    <xf numFmtId="0" fontId="1" fillId="0" borderId="0"/>
    <xf numFmtId="167" fontId="1" fillId="0" borderId="0" applyFont="0" applyFill="0" applyBorder="0" applyAlignment="0" applyProtection="0"/>
    <xf numFmtId="0" fontId="4" fillId="0" borderId="0"/>
    <xf numFmtId="0" fontId="1" fillId="0" borderId="0"/>
    <xf numFmtId="0" fontId="3" fillId="0" borderId="0"/>
    <xf numFmtId="43" fontId="1" fillId="0" borderId="0" applyFont="0" applyFill="0" applyBorder="0" applyAlignment="0" applyProtection="0"/>
    <xf numFmtId="0" fontId="8" fillId="0" borderId="0"/>
    <xf numFmtId="0" fontId="1" fillId="0" borderId="0"/>
    <xf numFmtId="0" fontId="40" fillId="0" borderId="0"/>
    <xf numFmtId="0" fontId="69" fillId="0" borderId="0"/>
    <xf numFmtId="0" fontId="8" fillId="0" borderId="0"/>
    <xf numFmtId="0" fontId="40" fillId="0" borderId="0"/>
    <xf numFmtId="0" fontId="8" fillId="0" borderId="0"/>
    <xf numFmtId="0" fontId="40" fillId="0" borderId="0"/>
    <xf numFmtId="0" fontId="1" fillId="0" borderId="0"/>
    <xf numFmtId="0" fontId="1" fillId="0" borderId="0"/>
    <xf numFmtId="176" fontId="3" fillId="0" borderId="0"/>
    <xf numFmtId="176" fontId="3" fillId="0" borderId="0"/>
    <xf numFmtId="179" fontId="1"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17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6" fontId="3" fillId="0" borderId="0"/>
    <xf numFmtId="176" fontId="3" fillId="0" borderId="0"/>
    <xf numFmtId="0" fontId="3" fillId="0" borderId="0"/>
    <xf numFmtId="0" fontId="3" fillId="0" borderId="0"/>
    <xf numFmtId="0" fontId="71" fillId="0" borderId="0"/>
    <xf numFmtId="0" fontId="4" fillId="0" borderId="0"/>
    <xf numFmtId="0" fontId="1" fillId="0" borderId="0"/>
    <xf numFmtId="0" fontId="37" fillId="0" borderId="0"/>
    <xf numFmtId="0" fontId="85" fillId="0" borderId="0"/>
  </cellStyleXfs>
  <cellXfs count="236">
    <xf numFmtId="0" fontId="0" fillId="0" borderId="0" xfId="0"/>
    <xf numFmtId="170" fontId="1" fillId="0" borderId="1" xfId="0" applyNumberFormat="1" applyFont="1" applyBorder="1" applyAlignment="1">
      <alignment horizontal="center" vertical="center" wrapText="1"/>
    </xf>
    <xf numFmtId="0" fontId="1" fillId="0" borderId="0" xfId="0" applyFont="1" applyAlignment="1">
      <alignment horizontal="right" vertical="center"/>
    </xf>
    <xf numFmtId="0" fontId="2" fillId="0" borderId="0" xfId="0" applyFont="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xf>
    <xf numFmtId="0" fontId="5" fillId="2" borderId="2" xfId="0" applyFont="1" applyFill="1" applyBorder="1" applyAlignment="1">
      <alignment horizontal="left" vertical="top"/>
    </xf>
    <xf numFmtId="0" fontId="5" fillId="2" borderId="3" xfId="0" applyFont="1" applyFill="1" applyBorder="1" applyAlignment="1">
      <alignment vertical="top" wrapText="1"/>
    </xf>
    <xf numFmtId="0" fontId="4" fillId="2" borderId="3" xfId="0" applyFont="1" applyFill="1" applyBorder="1" applyAlignment="1">
      <alignment horizontal="center"/>
    </xf>
    <xf numFmtId="2" fontId="4" fillId="2" borderId="3" xfId="0" applyNumberFormat="1" applyFont="1" applyFill="1" applyBorder="1"/>
    <xf numFmtId="0" fontId="6" fillId="0" borderId="0" xfId="0" applyFont="1"/>
    <xf numFmtId="0" fontId="6" fillId="0" borderId="0" xfId="0" applyFont="1" applyAlignment="1">
      <alignment wrapText="1"/>
    </xf>
    <xf numFmtId="4" fontId="6" fillId="0" borderId="0" xfId="0" applyNumberFormat="1" applyFont="1"/>
    <xf numFmtId="0" fontId="1" fillId="0" borderId="3" xfId="414" applyFont="1" applyBorder="1" applyAlignment="1">
      <alignment horizontal="center"/>
    </xf>
    <xf numFmtId="0" fontId="6" fillId="0" borderId="0" xfId="0" quotePrefix="1" applyFont="1" applyAlignment="1">
      <alignment wrapText="1"/>
    </xf>
    <xf numFmtId="0" fontId="5" fillId="2" borderId="3" xfId="0" applyFont="1" applyFill="1" applyBorder="1" applyAlignment="1">
      <alignment horizontal="right" vertical="top" wrapText="1"/>
    </xf>
    <xf numFmtId="0" fontId="1" fillId="0" borderId="2" xfId="333" quotePrefix="1" applyFont="1" applyBorder="1" applyAlignment="1">
      <alignment horizontal="left" vertical="top" wrapText="1"/>
    </xf>
    <xf numFmtId="4" fontId="1" fillId="0" borderId="3" xfId="414" applyNumberFormat="1" applyFont="1" applyBorder="1"/>
    <xf numFmtId="0" fontId="70" fillId="0" borderId="0" xfId="0" applyFont="1" applyAlignment="1">
      <alignment wrapText="1"/>
    </xf>
    <xf numFmtId="0" fontId="6" fillId="0" borderId="0" xfId="0" applyFont="1" applyAlignment="1">
      <alignment horizontal="right"/>
    </xf>
    <xf numFmtId="180" fontId="1" fillId="0" borderId="0" xfId="214" applyNumberFormat="1"/>
    <xf numFmtId="4" fontId="1" fillId="0" borderId="3" xfId="214" applyNumberFormat="1" applyBorder="1" applyAlignment="1">
      <alignment horizontal="right" vertical="top" wrapText="1"/>
    </xf>
    <xf numFmtId="0" fontId="1" fillId="0" borderId="2" xfId="414" quotePrefix="1" applyFont="1" applyBorder="1" applyAlignment="1">
      <alignment horizontal="justify" vertical="top" wrapText="1"/>
    </xf>
    <xf numFmtId="0" fontId="6" fillId="0" borderId="0" xfId="0" applyFont="1" applyAlignment="1">
      <alignment vertical="top"/>
    </xf>
    <xf numFmtId="16" fontId="6" fillId="0" borderId="0" xfId="0" applyNumberFormat="1" applyFont="1" applyAlignment="1">
      <alignment vertical="top"/>
    </xf>
    <xf numFmtId="180" fontId="4" fillId="0" borderId="1" xfId="0" applyNumberFormat="1" applyFont="1" applyBorder="1" applyAlignment="1">
      <alignment horizontal="right" vertical="center"/>
    </xf>
    <xf numFmtId="180" fontId="4" fillId="2" borderId="4" xfId="0" applyNumberFormat="1" applyFont="1" applyFill="1" applyBorder="1" applyAlignment="1">
      <alignment horizontal="right"/>
    </xf>
    <xf numFmtId="180" fontId="6" fillId="0" borderId="0" xfId="0" applyNumberFormat="1" applyFont="1"/>
    <xf numFmtId="180" fontId="1" fillId="0" borderId="4" xfId="214" applyNumberFormat="1" applyBorder="1"/>
    <xf numFmtId="180" fontId="5" fillId="2" borderId="4" xfId="0" applyNumberFormat="1" applyFont="1" applyFill="1" applyBorder="1" applyAlignment="1">
      <alignment horizontal="right" vertical="top" wrapText="1"/>
    </xf>
    <xf numFmtId="180" fontId="4" fillId="0" borderId="1" xfId="0" applyNumberFormat="1" applyFont="1" applyBorder="1" applyAlignment="1">
      <alignment horizontal="center" vertical="center" wrapText="1"/>
    </xf>
    <xf numFmtId="180" fontId="4" fillId="2" borderId="3" xfId="0" applyNumberFormat="1" applyFont="1" applyFill="1" applyBorder="1"/>
    <xf numFmtId="180" fontId="1" fillId="0" borderId="3" xfId="214" applyNumberFormat="1" applyBorder="1" applyAlignment="1">
      <alignment vertical="top" wrapText="1"/>
    </xf>
    <xf numFmtId="180" fontId="5" fillId="2" borderId="3" xfId="0" quotePrefix="1" applyNumberFormat="1" applyFont="1" applyFill="1" applyBorder="1" applyAlignment="1">
      <alignment horizontal="center" vertical="top" wrapText="1"/>
    </xf>
    <xf numFmtId="180" fontId="1" fillId="0" borderId="3" xfId="414" applyNumberFormat="1" applyFont="1" applyBorder="1" applyAlignment="1">
      <alignment horizontal="right"/>
    </xf>
    <xf numFmtId="0" fontId="4" fillId="0" borderId="0" xfId="414"/>
    <xf numFmtId="17" fontId="4" fillId="0" borderId="0" xfId="414" applyNumberFormat="1" applyAlignment="1">
      <alignment horizontal="right" vertical="center" wrapText="1"/>
    </xf>
    <xf numFmtId="0" fontId="73" fillId="0" borderId="0" xfId="414" applyFont="1" applyAlignment="1">
      <alignment vertical="center" wrapText="1"/>
    </xf>
    <xf numFmtId="0" fontId="4" fillId="0" borderId="20" xfId="414" applyBorder="1" applyAlignment="1">
      <alignment vertical="center" wrapText="1"/>
    </xf>
    <xf numFmtId="17" fontId="5" fillId="0" borderId="0" xfId="414" applyNumberFormat="1" applyFont="1" applyAlignment="1">
      <alignment vertical="center" wrapText="1"/>
    </xf>
    <xf numFmtId="0" fontId="74" fillId="0" borderId="0" xfId="414" applyFont="1" applyAlignment="1">
      <alignment vertical="center" wrapText="1"/>
    </xf>
    <xf numFmtId="0" fontId="5" fillId="0" borderId="0" xfId="414" applyFont="1" applyAlignment="1">
      <alignment vertical="center" wrapText="1"/>
    </xf>
    <xf numFmtId="0" fontId="73" fillId="0" borderId="21" xfId="414" applyFont="1" applyBorder="1" applyAlignment="1">
      <alignment vertical="center" wrapText="1"/>
    </xf>
    <xf numFmtId="0" fontId="75" fillId="2" borderId="0" xfId="414" applyFont="1" applyFill="1" applyAlignment="1">
      <alignment vertical="center" wrapText="1"/>
    </xf>
    <xf numFmtId="0" fontId="77" fillId="0" borderId="0" xfId="414" applyFont="1" applyAlignment="1">
      <alignment vertical="center"/>
    </xf>
    <xf numFmtId="0" fontId="4" fillId="0" borderId="0" xfId="3" applyFont="1" applyAlignment="1">
      <alignment horizontal="justify"/>
    </xf>
    <xf numFmtId="0" fontId="78" fillId="0" borderId="0" xfId="414" applyFont="1" applyAlignment="1">
      <alignment vertical="top" wrapText="1"/>
    </xf>
    <xf numFmtId="0" fontId="4" fillId="0" borderId="0" xfId="0" quotePrefix="1" applyFont="1" applyAlignment="1">
      <alignment wrapText="1"/>
    </xf>
    <xf numFmtId="170" fontId="6" fillId="0" borderId="0" xfId="0" applyNumberFormat="1" applyFont="1"/>
    <xf numFmtId="0" fontId="4" fillId="0" borderId="22" xfId="220" quotePrefix="1" applyBorder="1" applyAlignment="1">
      <alignment vertical="top" wrapText="1"/>
    </xf>
    <xf numFmtId="0" fontId="1" fillId="0" borderId="23" xfId="220" applyFont="1" applyBorder="1" applyAlignment="1">
      <alignment horizontal="center"/>
    </xf>
    <xf numFmtId="4" fontId="1" fillId="0" borderId="23" xfId="220" applyNumberFormat="1" applyFont="1" applyBorder="1"/>
    <xf numFmtId="0" fontId="4" fillId="0" borderId="22" xfId="414" quotePrefix="1" applyBorder="1" applyAlignment="1">
      <alignment horizontal="justify" vertical="top" wrapText="1"/>
    </xf>
    <xf numFmtId="0" fontId="4" fillId="0" borderId="22" xfId="0" quotePrefix="1" applyFont="1" applyBorder="1" applyAlignment="1">
      <alignment horizontal="justify" vertical="top" wrapText="1"/>
    </xf>
    <xf numFmtId="0" fontId="79" fillId="0" borderId="0" xfId="414" quotePrefix="1" applyFont="1" applyAlignment="1">
      <alignment horizontal="justify" vertical="top" wrapText="1"/>
    </xf>
    <xf numFmtId="0" fontId="79" fillId="0" borderId="0" xfId="414" applyFont="1" applyAlignment="1">
      <alignment horizontal="center"/>
    </xf>
    <xf numFmtId="4" fontId="79" fillId="0" borderId="0" xfId="414" applyNumberFormat="1" applyFont="1"/>
    <xf numFmtId="180" fontId="79" fillId="0" borderId="0" xfId="414" applyNumberFormat="1" applyFont="1" applyAlignment="1">
      <alignment horizontal="right"/>
    </xf>
    <xf numFmtId="180" fontId="79" fillId="0" borderId="0" xfId="214" applyNumberFormat="1" applyFont="1"/>
    <xf numFmtId="0" fontId="4" fillId="0" borderId="2" xfId="414" quotePrefix="1" applyBorder="1" applyAlignment="1">
      <alignment horizontal="justify" vertical="top" wrapText="1"/>
    </xf>
    <xf numFmtId="0" fontId="4" fillId="0" borderId="3" xfId="414" applyBorder="1" applyAlignment="1">
      <alignment horizontal="center"/>
    </xf>
    <xf numFmtId="4" fontId="4" fillId="0" borderId="3" xfId="414" applyNumberFormat="1" applyBorder="1"/>
    <xf numFmtId="180" fontId="4" fillId="0" borderId="3" xfId="414" applyNumberFormat="1" applyBorder="1" applyAlignment="1">
      <alignment horizontal="right"/>
    </xf>
    <xf numFmtId="180" fontId="4" fillId="0" borderId="4" xfId="214" applyNumberFormat="1" applyFont="1" applyBorder="1"/>
    <xf numFmtId="0" fontId="4" fillId="0" borderId="0" xfId="414" quotePrefix="1" applyAlignment="1">
      <alignment horizontal="justify" vertical="top" wrapText="1"/>
    </xf>
    <xf numFmtId="0" fontId="4" fillId="0" borderId="0" xfId="414" applyAlignment="1">
      <alignment horizontal="center"/>
    </xf>
    <xf numFmtId="4" fontId="4" fillId="0" borderId="0" xfId="414" applyNumberFormat="1"/>
    <xf numFmtId="180" fontId="4" fillId="0" borderId="0" xfId="414" applyNumberFormat="1" applyAlignment="1">
      <alignment horizontal="right"/>
    </xf>
    <xf numFmtId="180" fontId="4" fillId="0" borderId="0" xfId="214" applyNumberFormat="1" applyFont="1"/>
    <xf numFmtId="0" fontId="5" fillId="0" borderId="0" xfId="0" applyFont="1" applyAlignment="1">
      <alignment horizontal="justify" vertical="top" wrapText="1"/>
    </xf>
    <xf numFmtId="0" fontId="4" fillId="0" borderId="0" xfId="0" applyFont="1" applyAlignment="1">
      <alignment wrapText="1"/>
    </xf>
    <xf numFmtId="0" fontId="5" fillId="0" borderId="0" xfId="0" applyFont="1" applyAlignment="1">
      <alignment wrapText="1"/>
    </xf>
    <xf numFmtId="0" fontId="4" fillId="0" borderId="22" xfId="0" applyFont="1" applyBorder="1" applyAlignment="1">
      <alignment horizontal="justify" vertical="top" wrapText="1"/>
    </xf>
    <xf numFmtId="0" fontId="4" fillId="0" borderId="22" xfId="0" quotePrefix="1" applyFont="1" applyBorder="1" applyAlignment="1">
      <alignment horizontal="justify" wrapText="1"/>
    </xf>
    <xf numFmtId="4" fontId="1" fillId="0" borderId="3" xfId="214" applyNumberFormat="1" applyBorder="1" applyAlignment="1">
      <alignment horizontal="right" wrapText="1"/>
    </xf>
    <xf numFmtId="180" fontId="1" fillId="0" borderId="3" xfId="214" applyNumberFormat="1" applyBorder="1" applyAlignment="1">
      <alignment wrapText="1"/>
    </xf>
    <xf numFmtId="0" fontId="4" fillId="0" borderId="0" xfId="0" quotePrefix="1" applyFont="1" applyAlignment="1">
      <alignment horizontal="justify" wrapText="1"/>
    </xf>
    <xf numFmtId="0" fontId="1" fillId="0" borderId="0" xfId="414" applyFont="1" applyAlignment="1">
      <alignment horizontal="center"/>
    </xf>
    <xf numFmtId="4" fontId="1" fillId="0" borderId="0" xfId="214" applyNumberFormat="1" applyAlignment="1">
      <alignment horizontal="right" wrapText="1"/>
    </xf>
    <xf numFmtId="180" fontId="1" fillId="0" borderId="0" xfId="214" applyNumberFormat="1" applyAlignment="1">
      <alignment wrapText="1"/>
    </xf>
    <xf numFmtId="0" fontId="1" fillId="0" borderId="0" xfId="414" quotePrefix="1" applyFont="1" applyAlignment="1">
      <alignment horizontal="justify" vertical="top" wrapText="1"/>
    </xf>
    <xf numFmtId="0" fontId="1" fillId="0" borderId="0" xfId="220" applyFont="1" applyAlignment="1">
      <alignment horizontal="center"/>
    </xf>
    <xf numFmtId="4" fontId="1" fillId="0" borderId="0" xfId="220" applyNumberFormat="1" applyFont="1"/>
    <xf numFmtId="0" fontId="4" fillId="0" borderId="22" xfId="333" applyFont="1" applyBorder="1" applyAlignment="1">
      <alignment horizontal="justify" vertical="top" wrapText="1"/>
    </xf>
    <xf numFmtId="0" fontId="4" fillId="0" borderId="23" xfId="333" applyFont="1" applyBorder="1" applyAlignment="1">
      <alignment horizontal="center"/>
    </xf>
    <xf numFmtId="0" fontId="80" fillId="0" borderId="22" xfId="295" applyFont="1" applyBorder="1" applyAlignment="1">
      <alignment horizontal="left" wrapText="1"/>
    </xf>
    <xf numFmtId="49" fontId="1" fillId="0" borderId="22" xfId="333" quotePrefix="1" applyNumberFormat="1" applyFont="1" applyBorder="1" applyAlignment="1">
      <alignment horizontal="left" vertical="top" wrapText="1"/>
    </xf>
    <xf numFmtId="0" fontId="1" fillId="0" borderId="23" xfId="333" applyFont="1" applyBorder="1" applyAlignment="1">
      <alignment horizontal="center"/>
    </xf>
    <xf numFmtId="0" fontId="75" fillId="0" borderId="0" xfId="414" applyFont="1" applyAlignment="1">
      <alignment vertical="center" wrapText="1"/>
    </xf>
    <xf numFmtId="0" fontId="81" fillId="0" borderId="0" xfId="414" applyFont="1" applyAlignment="1">
      <alignment vertical="center" wrapText="1"/>
    </xf>
    <xf numFmtId="182" fontId="1" fillId="0" borderId="24" xfId="520" applyNumberFormat="1" applyFont="1" applyBorder="1" applyAlignment="1">
      <alignment horizontal="right"/>
    </xf>
    <xf numFmtId="4" fontId="1" fillId="0" borderId="24" xfId="129" applyNumberFormat="1" applyFont="1" applyFill="1" applyBorder="1" applyAlignment="1" applyProtection="1">
      <alignment horizontal="right"/>
    </xf>
    <xf numFmtId="0" fontId="85" fillId="0" borderId="0" xfId="521"/>
    <xf numFmtId="0" fontId="85" fillId="0" borderId="0" xfId="521" applyAlignment="1">
      <alignment vertical="top" wrapText="1"/>
    </xf>
    <xf numFmtId="0" fontId="86" fillId="0" borderId="0" xfId="521" applyFont="1" applyAlignment="1">
      <alignment horizontal="center" vertical="center"/>
    </xf>
    <xf numFmtId="49" fontId="81" fillId="0" borderId="0" xfId="521" applyNumberFormat="1" applyFont="1" applyAlignment="1">
      <alignment horizontal="left" vertical="center"/>
    </xf>
    <xf numFmtId="49" fontId="81" fillId="0" borderId="0" xfId="521" applyNumberFormat="1" applyFont="1" applyAlignment="1">
      <alignment horizontal="right" vertical="center"/>
    </xf>
    <xf numFmtId="0" fontId="85" fillId="0" borderId="0" xfId="521" applyAlignment="1">
      <alignment wrapText="1"/>
    </xf>
    <xf numFmtId="0" fontId="1" fillId="0" borderId="0" xfId="521" applyFont="1" applyAlignment="1">
      <alignment horizontal="left" vertical="top" wrapText="1"/>
    </xf>
    <xf numFmtId="49" fontId="1" fillId="0" borderId="0" xfId="521" applyNumberFormat="1" applyFont="1" applyAlignment="1">
      <alignment horizontal="center" vertical="center"/>
    </xf>
    <xf numFmtId="49" fontId="1" fillId="0" borderId="0" xfId="521" applyNumberFormat="1" applyFont="1" applyAlignment="1">
      <alignment horizontal="left" vertical="top" wrapText="1"/>
    </xf>
    <xf numFmtId="49" fontId="81" fillId="0" borderId="0" xfId="521" applyNumberFormat="1" applyFont="1" applyAlignment="1">
      <alignment horizontal="center" vertical="center"/>
    </xf>
    <xf numFmtId="49" fontId="81" fillId="0" borderId="0" xfId="521" applyNumberFormat="1" applyFont="1" applyAlignment="1">
      <alignment horizontal="center" vertical="top" wrapText="1"/>
    </xf>
    <xf numFmtId="49" fontId="81" fillId="0" borderId="0" xfId="521" applyNumberFormat="1" applyFont="1" applyAlignment="1">
      <alignment horizontal="right" vertical="top" wrapText="1"/>
    </xf>
    <xf numFmtId="49" fontId="87" fillId="0" borderId="0" xfId="521" applyNumberFormat="1" applyFont="1" applyAlignment="1">
      <alignment horizontal="center" vertical="center"/>
    </xf>
    <xf numFmtId="49" fontId="1" fillId="0" borderId="0" xfId="333" quotePrefix="1" applyNumberFormat="1" applyFont="1" applyBorder="1" applyAlignment="1">
      <alignment horizontal="left" vertical="top" wrapText="1"/>
    </xf>
    <xf numFmtId="0" fontId="1" fillId="0" borderId="0" xfId="333" applyFont="1" applyBorder="1" applyAlignment="1">
      <alignment horizontal="center"/>
    </xf>
    <xf numFmtId="4" fontId="1" fillId="0" borderId="0" xfId="214" applyNumberFormat="1" applyBorder="1" applyAlignment="1">
      <alignment horizontal="right" vertical="top" wrapText="1"/>
    </xf>
    <xf numFmtId="180" fontId="1" fillId="0" borderId="0" xfId="214" applyNumberFormat="1" applyBorder="1" applyAlignment="1">
      <alignment vertical="top" wrapText="1"/>
    </xf>
    <xf numFmtId="180" fontId="1" fillId="0" borderId="0" xfId="214" applyNumberFormat="1" applyBorder="1"/>
    <xf numFmtId="0" fontId="4" fillId="0" borderId="22" xfId="295" quotePrefix="1" applyFont="1" applyBorder="1" applyAlignment="1">
      <alignment horizontal="left" wrapText="1"/>
    </xf>
    <xf numFmtId="0" fontId="1" fillId="0" borderId="0" xfId="521" applyFont="1"/>
    <xf numFmtId="2" fontId="1" fillId="0" borderId="0" xfId="521" applyNumberFormat="1" applyFont="1"/>
    <xf numFmtId="0" fontId="1" fillId="0" borderId="0" xfId="521" applyFont="1" applyAlignment="1">
      <alignment horizontal="right"/>
    </xf>
    <xf numFmtId="0" fontId="1" fillId="0" borderId="0" xfId="521" applyFont="1" applyAlignment="1">
      <alignment horizontal="center"/>
    </xf>
    <xf numFmtId="0" fontId="1" fillId="0" borderId="0" xfId="521" applyFont="1" applyAlignment="1">
      <alignment vertical="top"/>
    </xf>
    <xf numFmtId="0" fontId="1" fillId="0" borderId="0" xfId="521" applyFont="1" applyAlignment="1">
      <alignment horizontal="right" vertical="top"/>
    </xf>
    <xf numFmtId="4" fontId="81" fillId="0" borderId="24" xfId="521" applyNumberFormat="1" applyFont="1" applyBorder="1" applyAlignment="1">
      <alignment horizontal="right"/>
    </xf>
    <xf numFmtId="170" fontId="5" fillId="0" borderId="24" xfId="521" applyNumberFormat="1" applyFont="1" applyBorder="1" applyAlignment="1">
      <alignment horizontal="right"/>
    </xf>
    <xf numFmtId="0" fontId="4" fillId="0" borderId="24" xfId="521" applyFont="1" applyBorder="1" applyAlignment="1">
      <alignment vertical="top" wrapText="1"/>
    </xf>
    <xf numFmtId="0" fontId="5" fillId="0" borderId="24" xfId="521" applyFont="1" applyBorder="1" applyAlignment="1">
      <alignment horizontal="right"/>
    </xf>
    <xf numFmtId="0" fontId="85" fillId="0" borderId="24" xfId="521" applyBorder="1" applyAlignment="1">
      <alignment horizontal="right" vertical="top"/>
    </xf>
    <xf numFmtId="170" fontId="5" fillId="0" borderId="24" xfId="521" applyNumberFormat="1" applyFont="1" applyBorder="1" applyAlignment="1">
      <alignment horizontal="right" vertical="center" wrapText="1"/>
    </xf>
    <xf numFmtId="0" fontId="5" fillId="0" borderId="24" xfId="521" applyFont="1" applyBorder="1" applyAlignment="1">
      <alignment vertical="top" wrapText="1"/>
    </xf>
    <xf numFmtId="0" fontId="1" fillId="0" borderId="24" xfId="521" applyFont="1" applyBorder="1"/>
    <xf numFmtId="0" fontId="4" fillId="0" borderId="24" xfId="521" applyFont="1" applyBorder="1" applyAlignment="1">
      <alignment horizontal="right"/>
    </xf>
    <xf numFmtId="0" fontId="4" fillId="0" borderId="24" xfId="521" applyFont="1" applyBorder="1" applyAlignment="1">
      <alignment horizontal="center" vertical="top"/>
    </xf>
    <xf numFmtId="0" fontId="4" fillId="0" borderId="24" xfId="521" applyFont="1" applyBorder="1" applyAlignment="1">
      <alignment horizontal="left" vertical="top"/>
    </xf>
    <xf numFmtId="0" fontId="4" fillId="0" borderId="24" xfId="521" applyFont="1" applyBorder="1" applyAlignment="1">
      <alignment horizontal="left" vertical="top" wrapText="1"/>
    </xf>
    <xf numFmtId="0" fontId="5" fillId="0" borderId="24" xfId="521" applyFont="1" applyBorder="1" applyAlignment="1">
      <alignment horizontal="left" vertical="top" wrapText="1"/>
    </xf>
    <xf numFmtId="181" fontId="5" fillId="0" borderId="24" xfId="521" quotePrefix="1" applyNumberFormat="1" applyFont="1" applyBorder="1" applyAlignment="1">
      <alignment horizontal="right" vertical="top" wrapText="1"/>
    </xf>
    <xf numFmtId="2" fontId="85" fillId="0" borderId="0" xfId="521" applyNumberFormat="1"/>
    <xf numFmtId="0" fontId="42" fillId="0" borderId="0" xfId="521" applyFont="1"/>
    <xf numFmtId="2" fontId="42" fillId="0" borderId="0" xfId="521" applyNumberFormat="1" applyFont="1"/>
    <xf numFmtId="0" fontId="42" fillId="0" borderId="0" xfId="521" applyFont="1" applyAlignment="1">
      <alignment vertical="center" wrapText="1"/>
    </xf>
    <xf numFmtId="2" fontId="42" fillId="0" borderId="0" xfId="521" applyNumberFormat="1" applyFont="1" applyAlignment="1">
      <alignment vertical="center" wrapText="1"/>
    </xf>
    <xf numFmtId="0" fontId="85" fillId="0" borderId="24" xfId="521" applyBorder="1" applyAlignment="1">
      <alignment horizontal="right"/>
    </xf>
    <xf numFmtId="0" fontId="85" fillId="0" borderId="24" xfId="521" applyBorder="1" applyAlignment="1">
      <alignment horizontal="center"/>
    </xf>
    <xf numFmtId="0" fontId="85" fillId="0" borderId="24" xfId="521" applyBorder="1" applyAlignment="1">
      <alignment horizontal="left" vertical="top"/>
    </xf>
    <xf numFmtId="0" fontId="81" fillId="0" borderId="0" xfId="521" applyFont="1"/>
    <xf numFmtId="2" fontId="81" fillId="0" borderId="0" xfId="521" applyNumberFormat="1" applyFont="1"/>
    <xf numFmtId="0" fontId="81" fillId="0" borderId="24" xfId="521" applyFont="1" applyBorder="1" applyAlignment="1">
      <alignment horizontal="right"/>
    </xf>
    <xf numFmtId="0" fontId="81" fillId="0" borderId="24" xfId="521" applyFont="1" applyBorder="1" applyAlignment="1">
      <alignment horizontal="center"/>
    </xf>
    <xf numFmtId="0" fontId="82" fillId="0" borderId="24" xfId="521" applyFont="1" applyBorder="1" applyAlignment="1">
      <alignment wrapText="1"/>
    </xf>
    <xf numFmtId="16" fontId="81" fillId="0" borderId="24" xfId="521" applyNumberFormat="1" applyFont="1" applyBorder="1" applyAlignment="1">
      <alignment horizontal="right" vertical="top"/>
    </xf>
    <xf numFmtId="0" fontId="42" fillId="0" borderId="0" xfId="521" applyFont="1" applyAlignment="1">
      <alignment vertical="center"/>
    </xf>
    <xf numFmtId="2" fontId="42" fillId="0" borderId="0" xfId="521" applyNumberFormat="1" applyFont="1" applyAlignment="1">
      <alignment vertical="center"/>
    </xf>
    <xf numFmtId="164" fontId="81" fillId="0" borderId="24" xfId="521" applyNumberFormat="1" applyFont="1" applyBorder="1" applyAlignment="1">
      <alignment horizontal="center"/>
    </xf>
    <xf numFmtId="0" fontId="1" fillId="0" borderId="24" xfId="521" applyFont="1" applyBorder="1" applyAlignment="1">
      <alignment horizontal="center"/>
    </xf>
    <xf numFmtId="0" fontId="81" fillId="0" borderId="24" xfId="521" applyFont="1" applyBorder="1" applyAlignment="1">
      <alignment horizontal="center" vertical="center" wrapText="1"/>
    </xf>
    <xf numFmtId="0" fontId="1" fillId="0" borderId="24" xfId="521" applyFont="1" applyBorder="1" applyAlignment="1">
      <alignment horizontal="right" vertical="top"/>
    </xf>
    <xf numFmtId="0" fontId="81" fillId="0" borderId="24" xfId="521" applyFont="1" applyBorder="1" applyAlignment="1">
      <alignment horizontal="right" wrapText="1"/>
    </xf>
    <xf numFmtId="0" fontId="1" fillId="0" borderId="24" xfId="521" applyFont="1" applyBorder="1" applyAlignment="1">
      <alignment horizontal="right"/>
    </xf>
    <xf numFmtId="0" fontId="1" fillId="0" borderId="24" xfId="521" quotePrefix="1" applyFont="1" applyBorder="1" applyAlignment="1">
      <alignment vertical="top" wrapText="1"/>
    </xf>
    <xf numFmtId="4" fontId="1" fillId="0" borderId="24" xfId="521" applyNumberFormat="1" applyFont="1" applyBorder="1" applyAlignment="1" applyProtection="1">
      <alignment horizontal="right"/>
      <protection locked="0"/>
    </xf>
    <xf numFmtId="0" fontId="1" fillId="0" borderId="24" xfId="521" applyFont="1" applyBorder="1" applyAlignment="1">
      <alignment horizontal="left"/>
    </xf>
    <xf numFmtId="0" fontId="1" fillId="0" borderId="24" xfId="521" applyFont="1" applyBorder="1" applyAlignment="1">
      <alignment vertical="top" wrapText="1"/>
    </xf>
    <xf numFmtId="181" fontId="81" fillId="0" borderId="24" xfId="521" quotePrefix="1" applyNumberFormat="1" applyFont="1" applyBorder="1" applyAlignment="1">
      <alignment horizontal="right" vertical="top"/>
    </xf>
    <xf numFmtId="2" fontId="1" fillId="0" borderId="24" xfId="521" applyNumberFormat="1" applyFont="1" applyBorder="1" applyAlignment="1">
      <alignment horizontal="right" vertical="center" wrapText="1"/>
    </xf>
    <xf numFmtId="2" fontId="1" fillId="0" borderId="24" xfId="521" applyNumberFormat="1" applyFont="1" applyBorder="1" applyAlignment="1">
      <alignment vertical="center" wrapText="1"/>
    </xf>
    <xf numFmtId="0" fontId="1" fillId="0" borderId="24" xfId="521" applyFont="1" applyBorder="1" applyAlignment="1">
      <alignment horizontal="center" vertical="center" wrapText="1"/>
    </xf>
    <xf numFmtId="0" fontId="1" fillId="0" borderId="24" xfId="521" applyFont="1" applyBorder="1" applyAlignment="1">
      <alignment horizontal="center" wrapText="1"/>
    </xf>
    <xf numFmtId="0" fontId="81" fillId="0" borderId="24" xfId="521" applyFont="1" applyBorder="1" applyAlignment="1">
      <alignment horizontal="right" vertical="top" wrapText="1"/>
    </xf>
    <xf numFmtId="0" fontId="81" fillId="0" borderId="24" xfId="521" applyFont="1" applyBorder="1" applyAlignment="1">
      <alignment horizontal="right" vertical="top"/>
    </xf>
    <xf numFmtId="0" fontId="1" fillId="0" borderId="24" xfId="521" quotePrefix="1" applyFont="1" applyBorder="1" applyAlignment="1">
      <alignment horizontal="left" vertical="top" wrapText="1"/>
    </xf>
    <xf numFmtId="0" fontId="1" fillId="0" borderId="0" xfId="521" applyFont="1" applyAlignment="1">
      <alignment vertical="center" wrapText="1"/>
    </xf>
    <xf numFmtId="14" fontId="1" fillId="0" borderId="24" xfId="521" quotePrefix="1" applyNumberFormat="1" applyFont="1" applyBorder="1" applyAlignment="1">
      <alignment horizontal="right" vertical="top"/>
    </xf>
    <xf numFmtId="0" fontId="81" fillId="28" borderId="0" xfId="521" applyFont="1" applyFill="1"/>
    <xf numFmtId="2" fontId="1" fillId="28" borderId="0" xfId="521" applyNumberFormat="1" applyFont="1" applyFill="1"/>
    <xf numFmtId="0" fontId="81" fillId="28" borderId="24" xfId="521" applyFont="1" applyFill="1" applyBorder="1" applyAlignment="1">
      <alignment horizontal="right"/>
    </xf>
    <xf numFmtId="0" fontId="81" fillId="28" borderId="24" xfId="521" applyFont="1" applyFill="1" applyBorder="1" applyAlignment="1">
      <alignment horizontal="center"/>
    </xf>
    <xf numFmtId="0" fontId="81" fillId="28" borderId="24" xfId="521" applyFont="1" applyFill="1" applyBorder="1" applyAlignment="1">
      <alignment vertical="top" wrapText="1"/>
    </xf>
    <xf numFmtId="16" fontId="81" fillId="28" borderId="24" xfId="521" applyNumberFormat="1" applyFont="1" applyFill="1" applyBorder="1" applyAlignment="1">
      <alignment horizontal="right" vertical="top"/>
    </xf>
    <xf numFmtId="2" fontId="83" fillId="0" borderId="24" xfId="521" applyNumberFormat="1" applyFont="1" applyBorder="1" applyAlignment="1">
      <alignment horizontal="right"/>
    </xf>
    <xf numFmtId="0" fontId="83" fillId="0" borderId="24" xfId="521" applyFont="1" applyBorder="1" applyAlignment="1">
      <alignment horizontal="right"/>
    </xf>
    <xf numFmtId="0" fontId="83" fillId="0" borderId="24" xfId="521" applyFont="1" applyBorder="1" applyAlignment="1">
      <alignment horizontal="center"/>
    </xf>
    <xf numFmtId="0" fontId="1" fillId="0" borderId="24" xfId="521" applyFont="1" applyBorder="1" applyAlignment="1">
      <alignment horizontal="left" vertical="top" wrapText="1"/>
    </xf>
    <xf numFmtId="14" fontId="83" fillId="0" borderId="24" xfId="521" quotePrefix="1" applyNumberFormat="1" applyFont="1" applyBorder="1" applyAlignment="1">
      <alignment horizontal="right" vertical="top"/>
    </xf>
    <xf numFmtId="181" fontId="1" fillId="0" borderId="24" xfId="521" quotePrefix="1" applyNumberFormat="1" applyFont="1" applyBorder="1" applyAlignment="1">
      <alignment horizontal="right" vertical="top"/>
    </xf>
    <xf numFmtId="2" fontId="1" fillId="0" borderId="24" xfId="521" applyNumberFormat="1" applyFont="1" applyBorder="1" applyAlignment="1">
      <alignment horizontal="center" wrapText="1"/>
    </xf>
    <xf numFmtId="2" fontId="1" fillId="0" borderId="24" xfId="521" applyNumberFormat="1" applyFont="1" applyBorder="1" applyAlignment="1">
      <alignment horizontal="right" wrapText="1"/>
    </xf>
    <xf numFmtId="2" fontId="83" fillId="0" borderId="24" xfId="521" applyNumberFormat="1" applyFont="1" applyBorder="1" applyAlignment="1">
      <alignment horizontal="center"/>
    </xf>
    <xf numFmtId="0" fontId="81" fillId="0" borderId="24" xfId="521" applyFont="1" applyBorder="1" applyAlignment="1">
      <alignment vertical="top" wrapText="1"/>
    </xf>
    <xf numFmtId="0" fontId="81" fillId="0" borderId="24" xfId="521" applyFont="1" applyBorder="1" applyAlignment="1">
      <alignment vertical="top"/>
    </xf>
    <xf numFmtId="49" fontId="81" fillId="0" borderId="24" xfId="521" quotePrefix="1" applyNumberFormat="1" applyFont="1" applyBorder="1" applyAlignment="1">
      <alignment horizontal="right" vertical="top"/>
    </xf>
    <xf numFmtId="0" fontId="83" fillId="0" borderId="0" xfId="521" applyFont="1"/>
    <xf numFmtId="2" fontId="1" fillId="0" borderId="0" xfId="521" applyNumberFormat="1" applyFont="1" applyAlignment="1">
      <alignment vertical="top"/>
    </xf>
    <xf numFmtId="2" fontId="1" fillId="0" borderId="0" xfId="521" applyNumberFormat="1" applyFont="1" applyAlignment="1">
      <alignment vertical="center" wrapText="1"/>
    </xf>
    <xf numFmtId="0" fontId="1" fillId="0" borderId="24" xfId="521" applyFont="1" applyBorder="1" applyAlignment="1">
      <alignment horizontal="right" wrapText="1"/>
    </xf>
    <xf numFmtId="0" fontId="42" fillId="0" borderId="24" xfId="521" applyFont="1" applyBorder="1"/>
    <xf numFmtId="170" fontId="7" fillId="0" borderId="24" xfId="521" applyNumberFormat="1" applyFont="1" applyBorder="1" applyAlignment="1">
      <alignment horizontal="right"/>
    </xf>
    <xf numFmtId="1" fontId="7" fillId="0" borderId="24" xfId="521" applyNumberFormat="1" applyFont="1" applyBorder="1" applyAlignment="1">
      <alignment horizontal="center" wrapText="1"/>
    </xf>
    <xf numFmtId="0" fontId="7" fillId="0" borderId="24" xfId="521" applyFont="1" applyBorder="1" applyAlignment="1">
      <alignment horizontal="center" wrapText="1"/>
    </xf>
    <xf numFmtId="0" fontId="82" fillId="0" borderId="24" xfId="521" applyFont="1" applyBorder="1"/>
    <xf numFmtId="0" fontId="83" fillId="0" borderId="24" xfId="521" applyFont="1" applyBorder="1" applyAlignment="1">
      <alignment horizontal="left" vertical="top" wrapText="1"/>
    </xf>
    <xf numFmtId="16" fontId="83" fillId="0" borderId="24" xfId="521" quotePrefix="1" applyNumberFormat="1" applyFont="1" applyBorder="1" applyAlignment="1">
      <alignment horizontal="right" vertical="top"/>
    </xf>
    <xf numFmtId="0" fontId="81" fillId="28" borderId="24" xfId="521" applyFont="1" applyFill="1" applyBorder="1" applyAlignment="1">
      <alignment vertical="top"/>
    </xf>
    <xf numFmtId="0" fontId="81" fillId="0" borderId="24" xfId="521" applyFont="1" applyBorder="1" applyAlignment="1">
      <alignment horizontal="left" vertical="top" wrapText="1"/>
    </xf>
    <xf numFmtId="0" fontId="1" fillId="0" borderId="24" xfId="521" applyFont="1" applyBorder="1" applyAlignment="1">
      <alignment horizontal="left" vertical="top"/>
    </xf>
    <xf numFmtId="0" fontId="81" fillId="28" borderId="0" xfId="521" applyFont="1" applyFill="1" applyAlignment="1">
      <alignment wrapText="1"/>
    </xf>
    <xf numFmtId="2" fontId="81" fillId="28" borderId="0" xfId="521" applyNumberFormat="1" applyFont="1" applyFill="1" applyAlignment="1">
      <alignment wrapText="1"/>
    </xf>
    <xf numFmtId="0" fontId="81" fillId="28" borderId="24" xfId="521" applyFont="1" applyFill="1" applyBorder="1" applyAlignment="1">
      <alignment horizontal="right" wrapText="1"/>
    </xf>
    <xf numFmtId="0" fontId="81" fillId="28" borderId="24" xfId="521" applyFont="1" applyFill="1" applyBorder="1" applyAlignment="1">
      <alignment horizontal="center" wrapText="1"/>
    </xf>
    <xf numFmtId="16" fontId="81" fillId="28" borderId="24" xfId="521" applyNumberFormat="1" applyFont="1" applyFill="1" applyBorder="1" applyAlignment="1">
      <alignment horizontal="right" vertical="top" wrapText="1"/>
    </xf>
    <xf numFmtId="2" fontId="1" fillId="0" borderId="24" xfId="521" applyNumberFormat="1" applyFont="1" applyBorder="1" applyAlignment="1">
      <alignment horizontal="right"/>
    </xf>
    <xf numFmtId="1" fontId="1" fillId="0" borderId="24" xfId="521" applyNumberFormat="1" applyFont="1" applyBorder="1" applyAlignment="1">
      <alignment horizontal="center" wrapText="1"/>
    </xf>
    <xf numFmtId="0" fontId="1" fillId="0" borderId="24" xfId="521" applyFont="1" applyBorder="1" applyAlignment="1">
      <alignment horizontal="right" vertical="top" wrapText="1"/>
    </xf>
    <xf numFmtId="164" fontId="1" fillId="0" borderId="24" xfId="521" applyNumberFormat="1" applyFont="1" applyBorder="1" applyAlignment="1">
      <alignment horizontal="center"/>
    </xf>
    <xf numFmtId="0" fontId="81" fillId="0" borderId="24" xfId="521" applyFont="1" applyBorder="1"/>
    <xf numFmtId="16" fontId="81" fillId="0" borderId="24" xfId="521" quotePrefix="1" applyNumberFormat="1" applyFont="1" applyBorder="1" applyAlignment="1">
      <alignment horizontal="right" vertical="top"/>
    </xf>
    <xf numFmtId="2" fontId="1" fillId="0" borderId="24" xfId="521" applyNumberFormat="1" applyFont="1" applyBorder="1"/>
    <xf numFmtId="0" fontId="78" fillId="0" borderId="24" xfId="521" quotePrefix="1" applyFont="1" applyBorder="1" applyAlignment="1">
      <alignment vertical="top" wrapText="1"/>
    </xf>
    <xf numFmtId="0" fontId="82" fillId="0" borderId="24" xfId="521" applyFont="1" applyBorder="1" applyAlignment="1">
      <alignment vertical="top" wrapText="1"/>
    </xf>
    <xf numFmtId="2" fontId="81" fillId="28" borderId="0" xfId="521" applyNumberFormat="1" applyFont="1" applyFill="1"/>
    <xf numFmtId="2" fontId="1" fillId="0" borderId="24" xfId="521" applyNumberFormat="1" applyFont="1" applyBorder="1" applyAlignment="1">
      <alignment horizontal="center"/>
    </xf>
    <xf numFmtId="181" fontId="81" fillId="0" borderId="24" xfId="521" applyNumberFormat="1" applyFont="1" applyBorder="1" applyAlignment="1">
      <alignment horizontal="right" vertical="top"/>
    </xf>
    <xf numFmtId="0" fontId="85" fillId="0" borderId="24" xfId="521" applyBorder="1" applyAlignment="1">
      <alignment horizontal="left" vertical="top" wrapText="1"/>
    </xf>
    <xf numFmtId="0" fontId="85" fillId="0" borderId="0" xfId="521" applyAlignment="1">
      <alignment horizontal="center"/>
    </xf>
    <xf numFmtId="0" fontId="85" fillId="0" borderId="0" xfId="521" applyAlignment="1">
      <alignment vertical="center" wrapText="1"/>
    </xf>
    <xf numFmtId="2" fontId="85" fillId="0" borderId="0" xfId="521" applyNumberFormat="1" applyAlignment="1">
      <alignment vertical="center" wrapText="1"/>
    </xf>
    <xf numFmtId="0" fontId="81" fillId="0" borderId="24" xfId="521" applyFont="1" applyBorder="1" applyAlignment="1">
      <alignment horizontal="left"/>
    </xf>
    <xf numFmtId="0" fontId="1" fillId="0" borderId="24" xfId="521" applyFont="1" applyBorder="1" applyAlignment="1">
      <alignment horizontal="left" wrapText="1"/>
    </xf>
    <xf numFmtId="0" fontId="81" fillId="0" borderId="24" xfId="521" applyFont="1" applyBorder="1" applyAlignment="1">
      <alignment horizontal="center" vertical="top" wrapText="1"/>
    </xf>
    <xf numFmtId="0" fontId="84" fillId="0" borderId="24" xfId="521" applyFont="1" applyBorder="1" applyAlignment="1">
      <alignment horizontal="center" vertical="center"/>
    </xf>
    <xf numFmtId="0" fontId="84" fillId="0" borderId="24" xfId="521" applyFont="1" applyBorder="1" applyAlignment="1">
      <alignment horizontal="left" vertical="top"/>
    </xf>
    <xf numFmtId="0" fontId="84" fillId="0" borderId="24" xfId="521" applyFont="1" applyBorder="1" applyAlignment="1">
      <alignment horizontal="left" vertical="center"/>
    </xf>
    <xf numFmtId="180" fontId="81" fillId="0" borderId="24" xfId="521" applyNumberFormat="1" applyFont="1" applyBorder="1" applyAlignment="1">
      <alignment horizontal="right" vertical="top" wrapText="1"/>
    </xf>
    <xf numFmtId="180" fontId="81" fillId="0" borderId="24" xfId="521" applyNumberFormat="1" applyFont="1" applyBorder="1" applyAlignment="1">
      <alignment horizontal="right" vertical="top"/>
    </xf>
    <xf numFmtId="0" fontId="85" fillId="29" borderId="24" xfId="521" applyFill="1" applyBorder="1" applyAlignment="1">
      <alignment horizontal="right" vertical="top"/>
    </xf>
    <xf numFmtId="0" fontId="5" fillId="29" borderId="24" xfId="521" applyFont="1" applyFill="1" applyBorder="1" applyAlignment="1">
      <alignment horizontal="right"/>
    </xf>
    <xf numFmtId="0" fontId="4" fillId="29" borderId="24" xfId="521" applyFont="1" applyFill="1" applyBorder="1" applyAlignment="1">
      <alignment vertical="top" wrapText="1"/>
    </xf>
    <xf numFmtId="170" fontId="5" fillId="29" borderId="24" xfId="521" applyNumberFormat="1" applyFont="1" applyFill="1" applyBorder="1" applyAlignment="1">
      <alignment horizontal="right"/>
    </xf>
    <xf numFmtId="4" fontId="81" fillId="29" borderId="24" xfId="521" applyNumberFormat="1" applyFont="1" applyFill="1" applyBorder="1" applyAlignment="1">
      <alignment horizontal="right"/>
    </xf>
    <xf numFmtId="180" fontId="81" fillId="29" borderId="24" xfId="521" applyNumberFormat="1" applyFont="1" applyFill="1" applyBorder="1" applyAlignment="1">
      <alignment horizontal="right" vertical="top" wrapText="1"/>
    </xf>
    <xf numFmtId="0" fontId="4" fillId="2" borderId="3" xfId="0" applyFont="1" applyFill="1" applyBorder="1" applyAlignment="1">
      <alignment horizontal="right" vertical="top" wrapText="1"/>
    </xf>
  </cellXfs>
  <cellStyles count="522">
    <cellStyle name="20% - Accent1 2" xfId="6" xr:uid="{00000000-0005-0000-0000-000000000000}"/>
    <cellStyle name="20% - Accent1 3" xfId="7" xr:uid="{00000000-0005-0000-0000-000001000000}"/>
    <cellStyle name="20% - Accent1 4" xfId="369" xr:uid="{00000000-0005-0000-0000-000002000000}"/>
    <cellStyle name="20% - Accent2 2" xfId="8" xr:uid="{00000000-0005-0000-0000-000003000000}"/>
    <cellStyle name="20% - Accent2 3" xfId="9" xr:uid="{00000000-0005-0000-0000-000004000000}"/>
    <cellStyle name="20% - Accent2 4" xfId="370" xr:uid="{00000000-0005-0000-0000-000005000000}"/>
    <cellStyle name="20% - Accent3 2" xfId="10" xr:uid="{00000000-0005-0000-0000-000006000000}"/>
    <cellStyle name="20% - Accent3 3" xfId="11" xr:uid="{00000000-0005-0000-0000-000007000000}"/>
    <cellStyle name="20% - Accent3 4" xfId="371" xr:uid="{00000000-0005-0000-0000-000008000000}"/>
    <cellStyle name="20% - Accent4 2" xfId="12" xr:uid="{00000000-0005-0000-0000-000009000000}"/>
    <cellStyle name="20% - Accent4 3" xfId="13" xr:uid="{00000000-0005-0000-0000-00000A000000}"/>
    <cellStyle name="20% - Accent4 4" xfId="372" xr:uid="{00000000-0005-0000-0000-00000B000000}"/>
    <cellStyle name="20% - Accent5 2" xfId="14" xr:uid="{00000000-0005-0000-0000-00000C000000}"/>
    <cellStyle name="20% - Accent5 3" xfId="373" xr:uid="{00000000-0005-0000-0000-00000D000000}"/>
    <cellStyle name="20% - Accent6 2" xfId="15" xr:uid="{00000000-0005-0000-0000-00000E000000}"/>
    <cellStyle name="20% - Accent6 3" xfId="16" xr:uid="{00000000-0005-0000-0000-00000F000000}"/>
    <cellStyle name="20% - Accent6 4" xfId="374" xr:uid="{00000000-0005-0000-0000-000010000000}"/>
    <cellStyle name="20% - Colore 1" xfId="17" xr:uid="{00000000-0005-0000-0000-000011000000}"/>
    <cellStyle name="20% - Colore 2" xfId="18" xr:uid="{00000000-0005-0000-0000-000012000000}"/>
    <cellStyle name="20% - Colore 3" xfId="19" xr:uid="{00000000-0005-0000-0000-000013000000}"/>
    <cellStyle name="20% - Colore 4" xfId="20" xr:uid="{00000000-0005-0000-0000-000014000000}"/>
    <cellStyle name="20% - Colore 5" xfId="21" xr:uid="{00000000-0005-0000-0000-000015000000}"/>
    <cellStyle name="20% - Colore 6" xfId="22" xr:uid="{00000000-0005-0000-0000-000016000000}"/>
    <cellStyle name="20% - Isticanje1" xfId="23" xr:uid="{00000000-0005-0000-0000-000017000000}"/>
    <cellStyle name="20% - Isticanje1 2" xfId="24" xr:uid="{00000000-0005-0000-0000-000018000000}"/>
    <cellStyle name="20% - Isticanje2" xfId="25" xr:uid="{00000000-0005-0000-0000-000019000000}"/>
    <cellStyle name="20% - Isticanje2 2" xfId="26" xr:uid="{00000000-0005-0000-0000-00001A000000}"/>
    <cellStyle name="20% - Isticanje3" xfId="27" xr:uid="{00000000-0005-0000-0000-00001B000000}"/>
    <cellStyle name="20% - Isticanje3 2" xfId="28" xr:uid="{00000000-0005-0000-0000-00001C000000}"/>
    <cellStyle name="20% - Isticanje4" xfId="29" xr:uid="{00000000-0005-0000-0000-00001D000000}"/>
    <cellStyle name="20% - Isticanje4 2" xfId="30" xr:uid="{00000000-0005-0000-0000-00001E000000}"/>
    <cellStyle name="20% - Isticanje5" xfId="31" xr:uid="{00000000-0005-0000-0000-00001F000000}"/>
    <cellStyle name="20% - Isticanje5 2" xfId="32" xr:uid="{00000000-0005-0000-0000-000020000000}"/>
    <cellStyle name="20% - Isticanje6" xfId="33" xr:uid="{00000000-0005-0000-0000-000021000000}"/>
    <cellStyle name="20% - Isticanje6 2" xfId="34" xr:uid="{00000000-0005-0000-0000-000022000000}"/>
    <cellStyle name="40% - Accent1 2" xfId="35" xr:uid="{00000000-0005-0000-0000-000023000000}"/>
    <cellStyle name="40% - Accent1 3" xfId="36" xr:uid="{00000000-0005-0000-0000-000024000000}"/>
    <cellStyle name="40% - Accent1 4" xfId="375" xr:uid="{00000000-0005-0000-0000-000025000000}"/>
    <cellStyle name="40% - Accent2 2" xfId="37" xr:uid="{00000000-0005-0000-0000-000026000000}"/>
    <cellStyle name="40% - Accent2 3" xfId="376" xr:uid="{00000000-0005-0000-0000-000027000000}"/>
    <cellStyle name="40% - Accent3 2" xfId="38" xr:uid="{00000000-0005-0000-0000-000028000000}"/>
    <cellStyle name="40% - Accent3 3" xfId="39" xr:uid="{00000000-0005-0000-0000-000029000000}"/>
    <cellStyle name="40% - Accent3 4" xfId="377" xr:uid="{00000000-0005-0000-0000-00002A000000}"/>
    <cellStyle name="40% - Accent4 2" xfId="40" xr:uid="{00000000-0005-0000-0000-00002B000000}"/>
    <cellStyle name="40% - Accent4 3" xfId="41" xr:uid="{00000000-0005-0000-0000-00002C000000}"/>
    <cellStyle name="40% - Accent4 4" xfId="378" xr:uid="{00000000-0005-0000-0000-00002D000000}"/>
    <cellStyle name="40% - Accent5 2" xfId="42" xr:uid="{00000000-0005-0000-0000-00002E000000}"/>
    <cellStyle name="40% - Accent5 3" xfId="43" xr:uid="{00000000-0005-0000-0000-00002F000000}"/>
    <cellStyle name="40% - Accent5 4" xfId="379" xr:uid="{00000000-0005-0000-0000-000030000000}"/>
    <cellStyle name="40% - Accent6 2" xfId="44" xr:uid="{00000000-0005-0000-0000-000031000000}"/>
    <cellStyle name="40% - Accent6 3" xfId="45" xr:uid="{00000000-0005-0000-0000-000032000000}"/>
    <cellStyle name="40% - Accent6 4" xfId="380" xr:uid="{00000000-0005-0000-0000-000033000000}"/>
    <cellStyle name="40% - Colore 1" xfId="46" xr:uid="{00000000-0005-0000-0000-000034000000}"/>
    <cellStyle name="40% - Colore 2" xfId="47" xr:uid="{00000000-0005-0000-0000-000035000000}"/>
    <cellStyle name="40% - Colore 3" xfId="48" xr:uid="{00000000-0005-0000-0000-000036000000}"/>
    <cellStyle name="40% - Colore 4" xfId="49" xr:uid="{00000000-0005-0000-0000-000037000000}"/>
    <cellStyle name="40% - Colore 5" xfId="50" xr:uid="{00000000-0005-0000-0000-000038000000}"/>
    <cellStyle name="40% - Colore 6" xfId="51" xr:uid="{00000000-0005-0000-0000-000039000000}"/>
    <cellStyle name="40% - Isticanje1" xfId="52" xr:uid="{00000000-0005-0000-0000-00003A000000}"/>
    <cellStyle name="40% - Isticanje1 2" xfId="53" xr:uid="{00000000-0005-0000-0000-00003B000000}"/>
    <cellStyle name="40% - Isticanje2" xfId="54" xr:uid="{00000000-0005-0000-0000-00003C000000}"/>
    <cellStyle name="40% - Isticanje2 2" xfId="55" xr:uid="{00000000-0005-0000-0000-00003D000000}"/>
    <cellStyle name="40% - Isticanje3" xfId="56" xr:uid="{00000000-0005-0000-0000-00003E000000}"/>
    <cellStyle name="40% - Isticanje3 2" xfId="57" xr:uid="{00000000-0005-0000-0000-00003F000000}"/>
    <cellStyle name="40% - Isticanje4" xfId="58" xr:uid="{00000000-0005-0000-0000-000040000000}"/>
    <cellStyle name="40% - Isticanje4 2" xfId="59" xr:uid="{00000000-0005-0000-0000-000041000000}"/>
    <cellStyle name="40% - Isticanje5" xfId="60" xr:uid="{00000000-0005-0000-0000-000042000000}"/>
    <cellStyle name="40% - Isticanje5 2" xfId="61" xr:uid="{00000000-0005-0000-0000-000043000000}"/>
    <cellStyle name="40% - Isticanje6" xfId="62" xr:uid="{00000000-0005-0000-0000-000044000000}"/>
    <cellStyle name="40% - Isticanje6 2" xfId="63" xr:uid="{00000000-0005-0000-0000-000045000000}"/>
    <cellStyle name="40% - Naglasak1" xfId="64" xr:uid="{00000000-0005-0000-0000-000046000000}"/>
    <cellStyle name="60% - Accent1 2" xfId="65" xr:uid="{00000000-0005-0000-0000-000047000000}"/>
    <cellStyle name="60% - Accent1 3" xfId="66" xr:uid="{00000000-0005-0000-0000-000048000000}"/>
    <cellStyle name="60% - Accent1 4" xfId="381" xr:uid="{00000000-0005-0000-0000-000049000000}"/>
    <cellStyle name="60% - Accent2 2" xfId="67" xr:uid="{00000000-0005-0000-0000-00004A000000}"/>
    <cellStyle name="60% - Accent2 3" xfId="68" xr:uid="{00000000-0005-0000-0000-00004B000000}"/>
    <cellStyle name="60% - Accent2 4" xfId="382" xr:uid="{00000000-0005-0000-0000-00004C000000}"/>
    <cellStyle name="60% - Accent3 2" xfId="69" xr:uid="{00000000-0005-0000-0000-00004D000000}"/>
    <cellStyle name="60% - Accent3 3" xfId="70" xr:uid="{00000000-0005-0000-0000-00004E000000}"/>
    <cellStyle name="60% - Accent3 4" xfId="383" xr:uid="{00000000-0005-0000-0000-00004F000000}"/>
    <cellStyle name="60% - Accent4 2" xfId="71" xr:uid="{00000000-0005-0000-0000-000050000000}"/>
    <cellStyle name="60% - Accent4 3" xfId="72" xr:uid="{00000000-0005-0000-0000-000051000000}"/>
    <cellStyle name="60% - Accent4 4" xfId="384" xr:uid="{00000000-0005-0000-0000-000052000000}"/>
    <cellStyle name="60% - Accent5 2" xfId="73" xr:uid="{00000000-0005-0000-0000-000053000000}"/>
    <cellStyle name="60% - Accent5 3" xfId="74" xr:uid="{00000000-0005-0000-0000-000054000000}"/>
    <cellStyle name="60% - Accent5 4" xfId="385" xr:uid="{00000000-0005-0000-0000-000055000000}"/>
    <cellStyle name="60% - Accent6 2" xfId="75" xr:uid="{00000000-0005-0000-0000-000056000000}"/>
    <cellStyle name="60% - Accent6 3" xfId="76" xr:uid="{00000000-0005-0000-0000-000057000000}"/>
    <cellStyle name="60% - Accent6 4" xfId="386" xr:uid="{00000000-0005-0000-0000-000058000000}"/>
    <cellStyle name="60% - Colore 1" xfId="77" xr:uid="{00000000-0005-0000-0000-000059000000}"/>
    <cellStyle name="60% - Colore 2" xfId="78" xr:uid="{00000000-0005-0000-0000-00005A000000}"/>
    <cellStyle name="60% - Colore 3" xfId="79" xr:uid="{00000000-0005-0000-0000-00005B000000}"/>
    <cellStyle name="60% - Colore 4" xfId="80" xr:uid="{00000000-0005-0000-0000-00005C000000}"/>
    <cellStyle name="60% - Colore 5" xfId="81" xr:uid="{00000000-0005-0000-0000-00005D000000}"/>
    <cellStyle name="60% - Colore 6" xfId="82" xr:uid="{00000000-0005-0000-0000-00005E000000}"/>
    <cellStyle name="60% - Isticanje1" xfId="83" xr:uid="{00000000-0005-0000-0000-00005F000000}"/>
    <cellStyle name="60% - Isticanje1 2" xfId="84" xr:uid="{00000000-0005-0000-0000-000060000000}"/>
    <cellStyle name="60% - Isticanje2" xfId="85" xr:uid="{00000000-0005-0000-0000-000061000000}"/>
    <cellStyle name="60% - Isticanje2 2" xfId="86" xr:uid="{00000000-0005-0000-0000-000062000000}"/>
    <cellStyle name="60% - Isticanje3" xfId="87" xr:uid="{00000000-0005-0000-0000-000063000000}"/>
    <cellStyle name="60% - Isticanje3 2" xfId="88" xr:uid="{00000000-0005-0000-0000-000064000000}"/>
    <cellStyle name="60% - Isticanje4" xfId="89" xr:uid="{00000000-0005-0000-0000-000065000000}"/>
    <cellStyle name="60% - Isticanje4 2" xfId="90" xr:uid="{00000000-0005-0000-0000-000066000000}"/>
    <cellStyle name="60% - Isticanje5" xfId="91" xr:uid="{00000000-0005-0000-0000-000067000000}"/>
    <cellStyle name="60% - Isticanje5 2" xfId="92" xr:uid="{00000000-0005-0000-0000-000068000000}"/>
    <cellStyle name="60% - Isticanje6" xfId="93" xr:uid="{00000000-0005-0000-0000-000069000000}"/>
    <cellStyle name="60% - Isticanje6 2" xfId="94" xr:uid="{00000000-0005-0000-0000-00006A000000}"/>
    <cellStyle name="Accent1 2" xfId="95" xr:uid="{00000000-0005-0000-0000-00006B000000}"/>
    <cellStyle name="Accent1 3" xfId="96" xr:uid="{00000000-0005-0000-0000-00006C000000}"/>
    <cellStyle name="Accent1 4" xfId="387" xr:uid="{00000000-0005-0000-0000-00006D000000}"/>
    <cellStyle name="Accent2 2" xfId="97" xr:uid="{00000000-0005-0000-0000-00006E000000}"/>
    <cellStyle name="Accent2 3" xfId="98" xr:uid="{00000000-0005-0000-0000-00006F000000}"/>
    <cellStyle name="Accent2 4" xfId="388" xr:uid="{00000000-0005-0000-0000-000070000000}"/>
    <cellStyle name="Accent3 2" xfId="99" xr:uid="{00000000-0005-0000-0000-000071000000}"/>
    <cellStyle name="Accent3 3" xfId="100" xr:uid="{00000000-0005-0000-0000-000072000000}"/>
    <cellStyle name="Accent3 4" xfId="389" xr:uid="{00000000-0005-0000-0000-000073000000}"/>
    <cellStyle name="Accent4 2" xfId="101" xr:uid="{00000000-0005-0000-0000-000074000000}"/>
    <cellStyle name="Accent4 3" xfId="102" xr:uid="{00000000-0005-0000-0000-000075000000}"/>
    <cellStyle name="Accent4 4" xfId="390" xr:uid="{00000000-0005-0000-0000-000076000000}"/>
    <cellStyle name="Accent5 2" xfId="103" xr:uid="{00000000-0005-0000-0000-000077000000}"/>
    <cellStyle name="Accent5 3" xfId="391" xr:uid="{00000000-0005-0000-0000-000078000000}"/>
    <cellStyle name="Accent6 2" xfId="104" xr:uid="{00000000-0005-0000-0000-000079000000}"/>
    <cellStyle name="Accent6 3" xfId="105" xr:uid="{00000000-0005-0000-0000-00007A000000}"/>
    <cellStyle name="Accent6 4" xfId="392" xr:uid="{00000000-0005-0000-0000-00007B000000}"/>
    <cellStyle name="Bad 2" xfId="106" xr:uid="{00000000-0005-0000-0000-00007C000000}"/>
    <cellStyle name="Bad 3" xfId="107" xr:uid="{00000000-0005-0000-0000-00007D000000}"/>
    <cellStyle name="Bad 4" xfId="393" xr:uid="{00000000-0005-0000-0000-00007E000000}"/>
    <cellStyle name="Bilješka" xfId="108" xr:uid="{00000000-0005-0000-0000-00007F000000}"/>
    <cellStyle name="Bilješka 2" xfId="109" xr:uid="{00000000-0005-0000-0000-000080000000}"/>
    <cellStyle name="Bilješka 2 2" xfId="110" xr:uid="{00000000-0005-0000-0000-000081000000}"/>
    <cellStyle name="Bilješka 2_3.1.ViK Smještajni dio" xfId="111" xr:uid="{00000000-0005-0000-0000-000082000000}"/>
    <cellStyle name="Bilješka 3" xfId="112" xr:uid="{00000000-0005-0000-0000-000083000000}"/>
    <cellStyle name="Bilješka_Summary" xfId="113" xr:uid="{00000000-0005-0000-0000-000084000000}"/>
    <cellStyle name="Calcolo" xfId="114" xr:uid="{00000000-0005-0000-0000-000085000000}"/>
    <cellStyle name="Calculation 2" xfId="115" xr:uid="{00000000-0005-0000-0000-000086000000}"/>
    <cellStyle name="Calculation 3" xfId="116" xr:uid="{00000000-0005-0000-0000-000087000000}"/>
    <cellStyle name="Calculation 4" xfId="394" xr:uid="{00000000-0005-0000-0000-000088000000}"/>
    <cellStyle name="Cella collegata" xfId="117" xr:uid="{00000000-0005-0000-0000-000089000000}"/>
    <cellStyle name="Cella da controllare" xfId="118" xr:uid="{00000000-0005-0000-0000-00008A000000}"/>
    <cellStyle name="Check Cell 2" xfId="119" xr:uid="{00000000-0005-0000-0000-00008B000000}"/>
    <cellStyle name="Check Cell 3" xfId="395" xr:uid="{00000000-0005-0000-0000-00008C000000}"/>
    <cellStyle name="Colore 1" xfId="120" xr:uid="{00000000-0005-0000-0000-00008D000000}"/>
    <cellStyle name="Colore 2" xfId="121" xr:uid="{00000000-0005-0000-0000-00008E000000}"/>
    <cellStyle name="Colore 3" xfId="122" xr:uid="{00000000-0005-0000-0000-00008F000000}"/>
    <cellStyle name="Colore 4" xfId="123" xr:uid="{00000000-0005-0000-0000-000090000000}"/>
    <cellStyle name="Colore 5" xfId="124" xr:uid="{00000000-0005-0000-0000-000091000000}"/>
    <cellStyle name="Colore 6" xfId="125" xr:uid="{00000000-0005-0000-0000-000092000000}"/>
    <cellStyle name="Comma 2" xfId="126" xr:uid="{00000000-0005-0000-0000-000093000000}"/>
    <cellStyle name="Comma 2 2" xfId="127" xr:uid="{00000000-0005-0000-0000-000094000000}"/>
    <cellStyle name="Comma 2 2 2" xfId="128" xr:uid="{00000000-0005-0000-0000-000095000000}"/>
    <cellStyle name="Comma 2 2 3" xfId="129" xr:uid="{00000000-0005-0000-0000-000096000000}"/>
    <cellStyle name="Comma 2 2 4" xfId="130" xr:uid="{00000000-0005-0000-0000-000097000000}"/>
    <cellStyle name="Comma 2 3" xfId="131" xr:uid="{00000000-0005-0000-0000-000098000000}"/>
    <cellStyle name="Comma 2 3 2" xfId="132" xr:uid="{00000000-0005-0000-0000-000099000000}"/>
    <cellStyle name="Comma 2 4" xfId="133" xr:uid="{00000000-0005-0000-0000-00009A000000}"/>
    <cellStyle name="Comma 2 5" xfId="134" xr:uid="{00000000-0005-0000-0000-00009B000000}"/>
    <cellStyle name="Comma 2 6" xfId="456" xr:uid="{00000000-0005-0000-0000-00009C000000}"/>
    <cellStyle name="Comma 2_1.2.3 Suteren" xfId="135" xr:uid="{00000000-0005-0000-0000-00009D000000}"/>
    <cellStyle name="Comma 3" xfId="136" xr:uid="{00000000-0005-0000-0000-00009E000000}"/>
    <cellStyle name="Comma 3 2" xfId="137" xr:uid="{00000000-0005-0000-0000-00009F000000}"/>
    <cellStyle name="Comma 3 3" xfId="447" xr:uid="{00000000-0005-0000-0000-0000A0000000}"/>
    <cellStyle name="Comma 4" xfId="138" xr:uid="{00000000-0005-0000-0000-0000A1000000}"/>
    <cellStyle name="Comma 4 2" xfId="139" xr:uid="{00000000-0005-0000-0000-0000A2000000}"/>
    <cellStyle name="Comma 4 3" xfId="140" xr:uid="{00000000-0005-0000-0000-0000A3000000}"/>
    <cellStyle name="Comma 4 4" xfId="450" xr:uid="{00000000-0005-0000-0000-0000A4000000}"/>
    <cellStyle name="Comma 46" xfId="452" xr:uid="{00000000-0005-0000-0000-0000A5000000}"/>
    <cellStyle name="Comma 5" xfId="141" xr:uid="{00000000-0005-0000-0000-0000A6000000}"/>
    <cellStyle name="Comma 6" xfId="142" xr:uid="{00000000-0005-0000-0000-0000A7000000}"/>
    <cellStyle name="Comma 6 2" xfId="143" xr:uid="{00000000-0005-0000-0000-0000A8000000}"/>
    <cellStyle name="Comma 7" xfId="144" xr:uid="{00000000-0005-0000-0000-0000A9000000}"/>
    <cellStyle name="Currency 2" xfId="145" xr:uid="{00000000-0005-0000-0000-0000AA000000}"/>
    <cellStyle name="Currency 2 2" xfId="146" xr:uid="{00000000-0005-0000-0000-0000AB000000}"/>
    <cellStyle name="Currency 2 3" xfId="147" xr:uid="{00000000-0005-0000-0000-0000AC000000}"/>
    <cellStyle name="Currency 2 4" xfId="469" xr:uid="{00000000-0005-0000-0000-0000AD000000}"/>
    <cellStyle name="Currency 3" xfId="148" xr:uid="{00000000-0005-0000-0000-0000AE000000}"/>
    <cellStyle name="Default_Uvuceni" xfId="149" xr:uid="{00000000-0005-0000-0000-0000AF000000}"/>
    <cellStyle name="Dobro" xfId="150" xr:uid="{00000000-0005-0000-0000-0000B0000000}"/>
    <cellStyle name="Dobro 2" xfId="151" xr:uid="{00000000-0005-0000-0000-0000B1000000}"/>
    <cellStyle name="Euro" xfId="152" xr:uid="{00000000-0005-0000-0000-0000B2000000}"/>
    <cellStyle name="Euro 2" xfId="153" xr:uid="{00000000-0005-0000-0000-0000B3000000}"/>
    <cellStyle name="Excel Built-in Normal" xfId="154" xr:uid="{00000000-0005-0000-0000-0000B4000000}"/>
    <cellStyle name="Excel Built-in Normal 1" xfId="440" xr:uid="{00000000-0005-0000-0000-0000B5000000}"/>
    <cellStyle name="Excel Built-in Normal 2" xfId="438" xr:uid="{00000000-0005-0000-0000-0000B6000000}"/>
    <cellStyle name="Explanatory Text 2" xfId="155" xr:uid="{00000000-0005-0000-0000-0000B7000000}"/>
    <cellStyle name="Explanatory Text 3" xfId="396" xr:uid="{00000000-0005-0000-0000-0000B8000000}"/>
    <cellStyle name="Good 2" xfId="156" xr:uid="{00000000-0005-0000-0000-0000B9000000}"/>
    <cellStyle name="Good 3" xfId="157" xr:uid="{00000000-0005-0000-0000-0000BA000000}"/>
    <cellStyle name="Heading 1 2" xfId="158" xr:uid="{00000000-0005-0000-0000-0000BB000000}"/>
    <cellStyle name="Heading 1 3" xfId="159" xr:uid="{00000000-0005-0000-0000-0000BC000000}"/>
    <cellStyle name="Heading 1 4" xfId="397" xr:uid="{00000000-0005-0000-0000-0000BD000000}"/>
    <cellStyle name="Heading 2 2" xfId="160" xr:uid="{00000000-0005-0000-0000-0000BE000000}"/>
    <cellStyle name="Heading 2 3" xfId="161" xr:uid="{00000000-0005-0000-0000-0000BF000000}"/>
    <cellStyle name="Heading 2 4" xfId="398" xr:uid="{00000000-0005-0000-0000-0000C0000000}"/>
    <cellStyle name="Heading 3 2" xfId="162" xr:uid="{00000000-0005-0000-0000-0000C1000000}"/>
    <cellStyle name="Heading 3 3" xfId="163" xr:uid="{00000000-0005-0000-0000-0000C2000000}"/>
    <cellStyle name="Heading 3 4" xfId="399" xr:uid="{00000000-0005-0000-0000-0000C3000000}"/>
    <cellStyle name="Heading 4 2" xfId="164" xr:uid="{00000000-0005-0000-0000-0000C4000000}"/>
    <cellStyle name="Heading 4 3" xfId="165" xr:uid="{00000000-0005-0000-0000-0000C5000000}"/>
    <cellStyle name="Heading 4 4" xfId="400" xr:uid="{00000000-0005-0000-0000-0000C6000000}"/>
    <cellStyle name="Hyperlink 2" xfId="166" xr:uid="{00000000-0005-0000-0000-0000C7000000}"/>
    <cellStyle name="Input 2" xfId="167" xr:uid="{00000000-0005-0000-0000-0000C8000000}"/>
    <cellStyle name="Input 3" xfId="168" xr:uid="{00000000-0005-0000-0000-0000C9000000}"/>
    <cellStyle name="Input 4" xfId="401" xr:uid="{00000000-0005-0000-0000-0000CA000000}"/>
    <cellStyle name="Isticanje1" xfId="169" xr:uid="{00000000-0005-0000-0000-0000CB000000}"/>
    <cellStyle name="Isticanje1 2" xfId="170" xr:uid="{00000000-0005-0000-0000-0000CC000000}"/>
    <cellStyle name="Isticanje2" xfId="171" xr:uid="{00000000-0005-0000-0000-0000CD000000}"/>
    <cellStyle name="Isticanje2 2" xfId="172" xr:uid="{00000000-0005-0000-0000-0000CE000000}"/>
    <cellStyle name="Isticanje3" xfId="173" xr:uid="{00000000-0005-0000-0000-0000CF000000}"/>
    <cellStyle name="Isticanje3 2" xfId="174" xr:uid="{00000000-0005-0000-0000-0000D0000000}"/>
    <cellStyle name="Isticanje4" xfId="175" xr:uid="{00000000-0005-0000-0000-0000D1000000}"/>
    <cellStyle name="Isticanje4 2" xfId="176" xr:uid="{00000000-0005-0000-0000-0000D2000000}"/>
    <cellStyle name="Isticanje5" xfId="177" xr:uid="{00000000-0005-0000-0000-0000D3000000}"/>
    <cellStyle name="Isticanje5 2" xfId="178" xr:uid="{00000000-0005-0000-0000-0000D4000000}"/>
    <cellStyle name="Isticanje6" xfId="179" xr:uid="{00000000-0005-0000-0000-0000D5000000}"/>
    <cellStyle name="Isticanje6 2" xfId="180" xr:uid="{00000000-0005-0000-0000-0000D6000000}"/>
    <cellStyle name="Izlaz" xfId="181" xr:uid="{00000000-0005-0000-0000-0000D7000000}"/>
    <cellStyle name="Izlaz 2" xfId="182" xr:uid="{00000000-0005-0000-0000-0000D8000000}"/>
    <cellStyle name="Izlaz_Summary" xfId="183" xr:uid="{00000000-0005-0000-0000-0000D9000000}"/>
    <cellStyle name="Izračun" xfId="184" xr:uid="{00000000-0005-0000-0000-0000DA000000}"/>
    <cellStyle name="Izračun 2" xfId="185" xr:uid="{00000000-0005-0000-0000-0000DB000000}"/>
    <cellStyle name="kolona A" xfId="186" xr:uid="{00000000-0005-0000-0000-0000DC000000}"/>
    <cellStyle name="kolona B" xfId="187" xr:uid="{00000000-0005-0000-0000-0000DD000000}"/>
    <cellStyle name="kolona C" xfId="188" xr:uid="{00000000-0005-0000-0000-0000DE000000}"/>
    <cellStyle name="kolona D" xfId="189" xr:uid="{00000000-0005-0000-0000-0000DF000000}"/>
    <cellStyle name="kolona E" xfId="190" xr:uid="{00000000-0005-0000-0000-0000E0000000}"/>
    <cellStyle name="kolona F" xfId="191" xr:uid="{00000000-0005-0000-0000-0000E1000000}"/>
    <cellStyle name="kolona G" xfId="192" xr:uid="{00000000-0005-0000-0000-0000E2000000}"/>
    <cellStyle name="kolona H" xfId="193" xr:uid="{00000000-0005-0000-0000-0000E3000000}"/>
    <cellStyle name="Linked Cell 2" xfId="194" xr:uid="{00000000-0005-0000-0000-0000E4000000}"/>
    <cellStyle name="Linked Cell 3" xfId="195" xr:uid="{00000000-0005-0000-0000-0000E5000000}"/>
    <cellStyle name="Linked Cell 4" xfId="402" xr:uid="{00000000-0005-0000-0000-0000E6000000}"/>
    <cellStyle name="Loše" xfId="196" xr:uid="{00000000-0005-0000-0000-0000E7000000}"/>
    <cellStyle name="Loše 2" xfId="197" xr:uid="{00000000-0005-0000-0000-0000E8000000}"/>
    <cellStyle name="Naslov" xfId="198" xr:uid="{00000000-0005-0000-0000-0000E9000000}"/>
    <cellStyle name="Naslov 1" xfId="199" xr:uid="{00000000-0005-0000-0000-0000EA000000}"/>
    <cellStyle name="Naslov 1 2" xfId="200" xr:uid="{00000000-0005-0000-0000-0000EB000000}"/>
    <cellStyle name="Naslov 2" xfId="201" xr:uid="{00000000-0005-0000-0000-0000EC000000}"/>
    <cellStyle name="Naslov 2 2" xfId="202" xr:uid="{00000000-0005-0000-0000-0000ED000000}"/>
    <cellStyle name="Naslov 3" xfId="203" xr:uid="{00000000-0005-0000-0000-0000EE000000}"/>
    <cellStyle name="Naslov 3 2" xfId="204" xr:uid="{00000000-0005-0000-0000-0000EF000000}"/>
    <cellStyle name="Naslov 4" xfId="205" xr:uid="{00000000-0005-0000-0000-0000F0000000}"/>
    <cellStyle name="Naslov 4 2" xfId="206" xr:uid="{00000000-0005-0000-0000-0000F1000000}"/>
    <cellStyle name="Naslov 5" xfId="207" xr:uid="{00000000-0005-0000-0000-0000F2000000}"/>
    <cellStyle name="Naslov 6" xfId="208" xr:uid="{00000000-0005-0000-0000-0000F3000000}"/>
    <cellStyle name="Neutral 2" xfId="209" xr:uid="{00000000-0005-0000-0000-0000F4000000}"/>
    <cellStyle name="Neutral 3" xfId="210" xr:uid="{00000000-0005-0000-0000-0000F5000000}"/>
    <cellStyle name="Neutral 4" xfId="403" xr:uid="{00000000-0005-0000-0000-0000F6000000}"/>
    <cellStyle name="Neutrale" xfId="211" xr:uid="{00000000-0005-0000-0000-0000F7000000}"/>
    <cellStyle name="Neutralno" xfId="212" xr:uid="{00000000-0005-0000-0000-0000F8000000}"/>
    <cellStyle name="Neutralno 2" xfId="213" xr:uid="{00000000-0005-0000-0000-0000F9000000}"/>
    <cellStyle name="Normal 10" xfId="214" xr:uid="{00000000-0005-0000-0000-0000FA000000}"/>
    <cellStyle name="Normal 10 10" xfId="215" xr:uid="{00000000-0005-0000-0000-0000FB000000}"/>
    <cellStyle name="Normal 10 10 2" xfId="414" xr:uid="{00000000-0005-0000-0000-0000FC000000}"/>
    <cellStyle name="Normal 10 2" xfId="216" xr:uid="{00000000-0005-0000-0000-0000FD000000}"/>
    <cellStyle name="Normal 10 2 2" xfId="458" xr:uid="{00000000-0005-0000-0000-0000FE000000}"/>
    <cellStyle name="Normal 10 3" xfId="217" xr:uid="{00000000-0005-0000-0000-0000FF000000}"/>
    <cellStyle name="Normal 10 4" xfId="218" xr:uid="{00000000-0005-0000-0000-000000010000}"/>
    <cellStyle name="Normal 10 5" xfId="219" xr:uid="{00000000-0005-0000-0000-000001010000}"/>
    <cellStyle name="Normal 10_Jezevac_pecenjara_concept_tender_v_2011060_1" xfId="454" xr:uid="{00000000-0005-0000-0000-000002010000}"/>
    <cellStyle name="Normal 103" xfId="220" xr:uid="{00000000-0005-0000-0000-000003010000}"/>
    <cellStyle name="Normal 11" xfId="221" xr:uid="{00000000-0005-0000-0000-000004010000}"/>
    <cellStyle name="Normal 11 2" xfId="222" xr:uid="{00000000-0005-0000-0000-000005010000}"/>
    <cellStyle name="Normal 11 6" xfId="223" xr:uid="{00000000-0005-0000-0000-000006010000}"/>
    <cellStyle name="Normal 11_3.1.ViK Smještajni dio" xfId="224" xr:uid="{00000000-0005-0000-0000-000007010000}"/>
    <cellStyle name="Normal 12" xfId="225" xr:uid="{00000000-0005-0000-0000-000008010000}"/>
    <cellStyle name="Normal 12 10" xfId="466" xr:uid="{00000000-0005-0000-0000-000009010000}"/>
    <cellStyle name="Normal 12 2" xfId="226" xr:uid="{00000000-0005-0000-0000-00000A010000}"/>
    <cellStyle name="Normal 12 3" xfId="227" xr:uid="{00000000-0005-0000-0000-00000B010000}"/>
    <cellStyle name="Normal 12_3.1.ViK Smještajni dio" xfId="228" xr:uid="{00000000-0005-0000-0000-00000C010000}"/>
    <cellStyle name="Normal 13" xfId="229" xr:uid="{00000000-0005-0000-0000-00000D010000}"/>
    <cellStyle name="Normal 13 2" xfId="230" xr:uid="{00000000-0005-0000-0000-00000E010000}"/>
    <cellStyle name="Normal 14" xfId="231" xr:uid="{00000000-0005-0000-0000-00000F010000}"/>
    <cellStyle name="Normal 15" xfId="232" xr:uid="{00000000-0005-0000-0000-000010010000}"/>
    <cellStyle name="Normal 16" xfId="233" xr:uid="{00000000-0005-0000-0000-000011010000}"/>
    <cellStyle name="Normal 17" xfId="234" xr:uid="{00000000-0005-0000-0000-000012010000}"/>
    <cellStyle name="Normal 18" xfId="235" xr:uid="{00000000-0005-0000-0000-000013010000}"/>
    <cellStyle name="Normal 18 2" xfId="404" xr:uid="{00000000-0005-0000-0000-000014010000}"/>
    <cellStyle name="Normal 18 2 2" xfId="482" xr:uid="{00000000-0005-0000-0000-000015010000}"/>
    <cellStyle name="Normal 18 3" xfId="420" xr:uid="{00000000-0005-0000-0000-000016010000}"/>
    <cellStyle name="Normal 18 3 2" xfId="495" xr:uid="{00000000-0005-0000-0000-000017010000}"/>
    <cellStyle name="Normal 18 4" xfId="474" xr:uid="{00000000-0005-0000-0000-000018010000}"/>
    <cellStyle name="Normal 19" xfId="417" xr:uid="{00000000-0005-0000-0000-000019010000}"/>
    <cellStyle name="Normal 19 10" xfId="518" xr:uid="{00000000-0005-0000-0000-00001A010000}"/>
    <cellStyle name="Normal 19 2" xfId="492" xr:uid="{00000000-0005-0000-0000-00001B010000}"/>
    <cellStyle name="Normal 2" xfId="236" xr:uid="{00000000-0005-0000-0000-00001C010000}"/>
    <cellStyle name="Normal 2 2" xfId="237" xr:uid="{00000000-0005-0000-0000-00001D010000}"/>
    <cellStyle name="Normal 2 2 2" xfId="238" xr:uid="{00000000-0005-0000-0000-00001E010000}"/>
    <cellStyle name="Normal 2 2 2 2" xfId="465" xr:uid="{00000000-0005-0000-0000-00001F010000}"/>
    <cellStyle name="Normal 2 2 3" xfId="239" xr:uid="{00000000-0005-0000-0000-000020010000}"/>
    <cellStyle name="Normal 2 2 4" xfId="240" xr:uid="{00000000-0005-0000-0000-000021010000}"/>
    <cellStyle name="Normal 2 2 5" xfId="241" xr:uid="{00000000-0005-0000-0000-000022010000}"/>
    <cellStyle name="Normal 2 2 6" xfId="242" xr:uid="{00000000-0005-0000-0000-000023010000}"/>
    <cellStyle name="Normal 2 2_3.1.ViK Smještajni dio" xfId="243" xr:uid="{00000000-0005-0000-0000-000024010000}"/>
    <cellStyle name="Normal 2 3" xfId="244" xr:uid="{00000000-0005-0000-0000-000025010000}"/>
    <cellStyle name="Normal 2 3 2" xfId="245" xr:uid="{00000000-0005-0000-0000-000026010000}"/>
    <cellStyle name="Normal 2 3 2 2" xfId="246" xr:uid="{00000000-0005-0000-0000-000027010000}"/>
    <cellStyle name="Normal 2 4" xfId="247" xr:uid="{00000000-0005-0000-0000-000028010000}"/>
    <cellStyle name="Normal 2 5" xfId="248" xr:uid="{00000000-0005-0000-0000-000029010000}"/>
    <cellStyle name="Normal 2 5 2" xfId="249" xr:uid="{00000000-0005-0000-0000-00002A010000}"/>
    <cellStyle name="Normal 2 5 3" xfId="250" xr:uid="{00000000-0005-0000-0000-00002B010000}"/>
    <cellStyle name="Normal 2 5 4" xfId="251" xr:uid="{00000000-0005-0000-0000-00002C010000}"/>
    <cellStyle name="Normal 2 6" xfId="252" xr:uid="{00000000-0005-0000-0000-00002D010000}"/>
    <cellStyle name="Normal 2 7" xfId="441" xr:uid="{00000000-0005-0000-0000-00002E010000}"/>
    <cellStyle name="Normal 2_1.2.1 Visoko prizemlje" xfId="253" xr:uid="{00000000-0005-0000-0000-00002F010000}"/>
    <cellStyle name="Normal 20" xfId="415" xr:uid="{00000000-0005-0000-0000-000030010000}"/>
    <cellStyle name="Normal 20 2" xfId="491" xr:uid="{00000000-0005-0000-0000-000031010000}"/>
    <cellStyle name="Normal 21" xfId="419" xr:uid="{00000000-0005-0000-0000-000032010000}"/>
    <cellStyle name="Normal 21 2" xfId="494" xr:uid="{00000000-0005-0000-0000-000033010000}"/>
    <cellStyle name="Normal 22" xfId="418" xr:uid="{00000000-0005-0000-0000-000034010000}"/>
    <cellStyle name="Normal 22 2" xfId="493" xr:uid="{00000000-0005-0000-0000-000035010000}"/>
    <cellStyle name="Normal 23" xfId="430" xr:uid="{00000000-0005-0000-0000-000036010000}"/>
    <cellStyle name="Normal 23 2" xfId="505" xr:uid="{00000000-0005-0000-0000-000037010000}"/>
    <cellStyle name="Normal 24" xfId="429" xr:uid="{00000000-0005-0000-0000-000038010000}"/>
    <cellStyle name="Normal 24 2" xfId="504" xr:uid="{00000000-0005-0000-0000-000039010000}"/>
    <cellStyle name="Normal 25" xfId="434" xr:uid="{00000000-0005-0000-0000-00003A010000}"/>
    <cellStyle name="Normal 25 2" xfId="509" xr:uid="{00000000-0005-0000-0000-00003B010000}"/>
    <cellStyle name="Normal 26" xfId="433" xr:uid="{00000000-0005-0000-0000-00003C010000}"/>
    <cellStyle name="Normal 26 2" xfId="508" xr:uid="{00000000-0005-0000-0000-00003D010000}"/>
    <cellStyle name="Normal 27" xfId="432" xr:uid="{00000000-0005-0000-0000-00003E010000}"/>
    <cellStyle name="Normal 27 2" xfId="507" xr:uid="{00000000-0005-0000-0000-00003F010000}"/>
    <cellStyle name="Normal 28" xfId="431" xr:uid="{00000000-0005-0000-0000-000040010000}"/>
    <cellStyle name="Normal 28 2" xfId="506" xr:uid="{00000000-0005-0000-0000-000041010000}"/>
    <cellStyle name="Normal 29" xfId="435" xr:uid="{00000000-0005-0000-0000-000042010000}"/>
    <cellStyle name="Normal 29 2" xfId="510" xr:uid="{00000000-0005-0000-0000-000043010000}"/>
    <cellStyle name="Normal 3" xfId="254" xr:uid="{00000000-0005-0000-0000-000044010000}"/>
    <cellStyle name="Normal 3 13" xfId="445" xr:uid="{00000000-0005-0000-0000-000045010000}"/>
    <cellStyle name="Normal 3 18" xfId="444" xr:uid="{00000000-0005-0000-0000-000046010000}"/>
    <cellStyle name="Normal 3 2" xfId="255" xr:uid="{00000000-0005-0000-0000-000047010000}"/>
    <cellStyle name="Normal 3 3" xfId="256" xr:uid="{00000000-0005-0000-0000-000048010000}"/>
    <cellStyle name="Normal 3 4" xfId="257" xr:uid="{00000000-0005-0000-0000-000049010000}"/>
    <cellStyle name="Normal 3 5" xfId="437" xr:uid="{00000000-0005-0000-0000-00004A010000}"/>
    <cellStyle name="Normal 3 9 4" xfId="258" xr:uid="{00000000-0005-0000-0000-00004B010000}"/>
    <cellStyle name="Normal 3_1.2.3 Suteren" xfId="259" xr:uid="{00000000-0005-0000-0000-00004C010000}"/>
    <cellStyle name="Normal 30" xfId="436" xr:uid="{00000000-0005-0000-0000-00004D010000}"/>
    <cellStyle name="Normal 31" xfId="470" xr:uid="{00000000-0005-0000-0000-00004E010000}"/>
    <cellStyle name="Normal 31 2" xfId="515" xr:uid="{00000000-0005-0000-0000-00004F010000}"/>
    <cellStyle name="Normal 32" xfId="455" xr:uid="{00000000-0005-0000-0000-000050010000}"/>
    <cellStyle name="Normal 32 2" xfId="512" xr:uid="{00000000-0005-0000-0000-000051010000}"/>
    <cellStyle name="Normal 33" xfId="1" xr:uid="{00000000-0005-0000-0000-000052010000}"/>
    <cellStyle name="Normal 34" xfId="472" xr:uid="{00000000-0005-0000-0000-000053010000}"/>
    <cellStyle name="Normal 35" xfId="471" xr:uid="{00000000-0005-0000-0000-000054010000}"/>
    <cellStyle name="Normal 36" xfId="516" xr:uid="{00000000-0005-0000-0000-000055010000}"/>
    <cellStyle name="Normal 37" xfId="517" xr:uid="{00000000-0005-0000-0000-000056010000}"/>
    <cellStyle name="Normal 4" xfId="260" xr:uid="{00000000-0005-0000-0000-000057010000}"/>
    <cellStyle name="Normal 4 10" xfId="261" xr:uid="{00000000-0005-0000-0000-000058010000}"/>
    <cellStyle name="Normal 4 2" xfId="262" xr:uid="{00000000-0005-0000-0000-000059010000}"/>
    <cellStyle name="Normal 4 2 2" xfId="263" xr:uid="{00000000-0005-0000-0000-00005A010000}"/>
    <cellStyle name="Normal 4 2 3" xfId="442" xr:uid="{00000000-0005-0000-0000-00005B010000}"/>
    <cellStyle name="Normal 4 3" xfId="264" xr:uid="{00000000-0005-0000-0000-00005C010000}"/>
    <cellStyle name="Normal 4 4" xfId="265" xr:uid="{00000000-0005-0000-0000-00005D010000}"/>
    <cellStyle name="Normal 4 5" xfId="266" xr:uid="{00000000-0005-0000-0000-00005E010000}"/>
    <cellStyle name="Normal 4 6" xfId="453" xr:uid="{00000000-0005-0000-0000-00005F010000}"/>
    <cellStyle name="Normal 4 9" xfId="267" xr:uid="{00000000-0005-0000-0000-000060010000}"/>
    <cellStyle name="Normal 4_1.2.3 Suteren" xfId="268" xr:uid="{00000000-0005-0000-0000-000061010000}"/>
    <cellStyle name="Normal 42 18" xfId="269" xr:uid="{00000000-0005-0000-0000-000062010000}"/>
    <cellStyle name="Normal 5" xfId="270" xr:uid="{00000000-0005-0000-0000-000063010000}"/>
    <cellStyle name="Normal 5 2" xfId="446" xr:uid="{00000000-0005-0000-0000-000064010000}"/>
    <cellStyle name="Normal 5 35" xfId="271" xr:uid="{00000000-0005-0000-0000-000065010000}"/>
    <cellStyle name="Normal 5 47" xfId="272" xr:uid="{00000000-0005-0000-0000-000066010000}"/>
    <cellStyle name="Normal 5 58" xfId="273" xr:uid="{00000000-0005-0000-0000-000067010000}"/>
    <cellStyle name="Normal 5 66" xfId="274" xr:uid="{00000000-0005-0000-0000-000068010000}"/>
    <cellStyle name="Normal 58" xfId="275" xr:uid="{00000000-0005-0000-0000-000069010000}"/>
    <cellStyle name="Normal 6" xfId="276" xr:uid="{00000000-0005-0000-0000-00006A010000}"/>
    <cellStyle name="Normal 6 2" xfId="277" xr:uid="{00000000-0005-0000-0000-00006B010000}"/>
    <cellStyle name="Normal 6 3" xfId="443" xr:uid="{00000000-0005-0000-0000-00006C010000}"/>
    <cellStyle name="Normal 7" xfId="2" xr:uid="{00000000-0005-0000-0000-00006D010000}"/>
    <cellStyle name="Normal 7 2 2" xfId="278" xr:uid="{00000000-0005-0000-0000-00006E010000}"/>
    <cellStyle name="Normal 7 2 2 2" xfId="279" xr:uid="{00000000-0005-0000-0000-00006F010000}"/>
    <cellStyle name="Normal 75" xfId="464" xr:uid="{00000000-0005-0000-0000-000070010000}"/>
    <cellStyle name="Normal 77" xfId="439" xr:uid="{00000000-0005-0000-0000-000071010000}"/>
    <cellStyle name="Normal 77 2" xfId="511" xr:uid="{00000000-0005-0000-0000-000072010000}"/>
    <cellStyle name="Normal 77 2 2" xfId="280" xr:uid="{00000000-0005-0000-0000-000073010000}"/>
    <cellStyle name="Normal 77 2 2 2" xfId="413" xr:uid="{00000000-0005-0000-0000-000074010000}"/>
    <cellStyle name="Normal 77 2 2 2 2" xfId="490" xr:uid="{00000000-0005-0000-0000-000075010000}"/>
    <cellStyle name="Normal 77 2 2 3" xfId="428" xr:uid="{00000000-0005-0000-0000-000076010000}"/>
    <cellStyle name="Normal 77 2 2 3 2" xfId="503" xr:uid="{00000000-0005-0000-0000-000077010000}"/>
    <cellStyle name="Normal 77 2 2 4" xfId="475" xr:uid="{00000000-0005-0000-0000-000078010000}"/>
    <cellStyle name="Normal 8" xfId="281" xr:uid="{00000000-0005-0000-0000-000079010000}"/>
    <cellStyle name="Normal 8 2" xfId="457" xr:uid="{00000000-0005-0000-0000-00007A010000}"/>
    <cellStyle name="Normal 82" xfId="462" xr:uid="{00000000-0005-0000-0000-00007B010000}"/>
    <cellStyle name="Normal 83" xfId="459" xr:uid="{00000000-0005-0000-0000-00007C010000}"/>
    <cellStyle name="Normal 9" xfId="282" xr:uid="{00000000-0005-0000-0000-00007D010000}"/>
    <cellStyle name="Normal_TROŠKOVNIK - KAM - ŽUTO" xfId="520" xr:uid="{00000000-0005-0000-0000-00007E010000}"/>
    <cellStyle name="Normal1" xfId="283" xr:uid="{00000000-0005-0000-0000-00007F010000}"/>
    <cellStyle name="Normal1 2" xfId="284" xr:uid="{00000000-0005-0000-0000-000080010000}"/>
    <cellStyle name="Normal1_1.2.2 Nisko prizemlje" xfId="285" xr:uid="{00000000-0005-0000-0000-000081010000}"/>
    <cellStyle name="Normal3" xfId="286" xr:uid="{00000000-0005-0000-0000-000082010000}"/>
    <cellStyle name="Normale 2" xfId="519" xr:uid="{00000000-0005-0000-0000-000084010000}"/>
    <cellStyle name="Normale 3" xfId="521" xr:uid="{00000000-0005-0000-0000-000085010000}"/>
    <cellStyle name="Normalno" xfId="0" builtinId="0"/>
    <cellStyle name="Normalno 10" xfId="287" xr:uid="{00000000-0005-0000-0000-000086010000}"/>
    <cellStyle name="Normalno 10 2" xfId="405" xr:uid="{00000000-0005-0000-0000-000087010000}"/>
    <cellStyle name="Normalno 10 2 2" xfId="483" xr:uid="{00000000-0005-0000-0000-000088010000}"/>
    <cellStyle name="Normalno 10 3" xfId="421" xr:uid="{00000000-0005-0000-0000-000089010000}"/>
    <cellStyle name="Normalno 10 3 2" xfId="496" xr:uid="{00000000-0005-0000-0000-00008A010000}"/>
    <cellStyle name="Normalno 10 4" xfId="476" xr:uid="{00000000-0005-0000-0000-00008B010000}"/>
    <cellStyle name="Normalno 11" xfId="288" xr:uid="{00000000-0005-0000-0000-00008C010000}"/>
    <cellStyle name="Normalno 11 2" xfId="406" xr:uid="{00000000-0005-0000-0000-00008D010000}"/>
    <cellStyle name="Normalno 11 2 2" xfId="484" xr:uid="{00000000-0005-0000-0000-00008E010000}"/>
    <cellStyle name="Normalno 11 3" xfId="422" xr:uid="{00000000-0005-0000-0000-00008F010000}"/>
    <cellStyle name="Normalno 11 3 2" xfId="497" xr:uid="{00000000-0005-0000-0000-000090010000}"/>
    <cellStyle name="Normalno 11 4" xfId="477" xr:uid="{00000000-0005-0000-0000-000091010000}"/>
    <cellStyle name="Normalno 12" xfId="289" xr:uid="{00000000-0005-0000-0000-000092010000}"/>
    <cellStyle name="Normalno 12 2" xfId="451" xr:uid="{00000000-0005-0000-0000-000093010000}"/>
    <cellStyle name="Normalno 15" xfId="290" xr:uid="{00000000-0005-0000-0000-000094010000}"/>
    <cellStyle name="Normalno 16" xfId="291" xr:uid="{00000000-0005-0000-0000-000095010000}"/>
    <cellStyle name="Normalno 2" xfId="292" xr:uid="{00000000-0005-0000-0000-000096010000}"/>
    <cellStyle name="Normalno 2 2" xfId="293" xr:uid="{00000000-0005-0000-0000-000097010000}"/>
    <cellStyle name="Normalno 2_3.1.ViK Smještajni dio" xfId="294" xr:uid="{00000000-0005-0000-0000-000098010000}"/>
    <cellStyle name="Normalno 3" xfId="295" xr:uid="{00000000-0005-0000-0000-000099010000}"/>
    <cellStyle name="Normalno 4" xfId="296" xr:uid="{00000000-0005-0000-0000-00009A010000}"/>
    <cellStyle name="Normalno 4 2" xfId="297" xr:uid="{00000000-0005-0000-0000-00009B010000}"/>
    <cellStyle name="Normalno 4_3.1.ViK Smještajni dio" xfId="298" xr:uid="{00000000-0005-0000-0000-00009C010000}"/>
    <cellStyle name="Normalno 5" xfId="299" xr:uid="{00000000-0005-0000-0000-00009D010000}"/>
    <cellStyle name="Normalno 5 2" xfId="300" xr:uid="{00000000-0005-0000-0000-00009E010000}"/>
    <cellStyle name="Normalno 5_1.2.1 Visoko prizemlje" xfId="301" xr:uid="{00000000-0005-0000-0000-00009F010000}"/>
    <cellStyle name="Normalno 6" xfId="302" xr:uid="{00000000-0005-0000-0000-0000A0010000}"/>
    <cellStyle name="Normalno 6 2" xfId="407" xr:uid="{00000000-0005-0000-0000-0000A1010000}"/>
    <cellStyle name="Normalno 6 2 2" xfId="485" xr:uid="{00000000-0005-0000-0000-0000A2010000}"/>
    <cellStyle name="Normalno 6 3" xfId="423" xr:uid="{00000000-0005-0000-0000-0000A3010000}"/>
    <cellStyle name="Normalno 6 3 2" xfId="498" xr:uid="{00000000-0005-0000-0000-0000A4010000}"/>
    <cellStyle name="Normalno 6 4" xfId="478" xr:uid="{00000000-0005-0000-0000-0000A5010000}"/>
    <cellStyle name="Normalno 7" xfId="303" xr:uid="{00000000-0005-0000-0000-0000A6010000}"/>
    <cellStyle name="Normalno 7 2" xfId="304" xr:uid="{00000000-0005-0000-0000-0000A7010000}"/>
    <cellStyle name="Normalno 7 2 2" xfId="305" xr:uid="{00000000-0005-0000-0000-0000A8010000}"/>
    <cellStyle name="Normalno 7 3" xfId="408" xr:uid="{00000000-0005-0000-0000-0000A9010000}"/>
    <cellStyle name="Normalno 7 3 2" xfId="486" xr:uid="{00000000-0005-0000-0000-0000AA010000}"/>
    <cellStyle name="Normalno 7 4" xfId="424" xr:uid="{00000000-0005-0000-0000-0000AB010000}"/>
    <cellStyle name="Normalno 7 4 2" xfId="499" xr:uid="{00000000-0005-0000-0000-0000AC010000}"/>
    <cellStyle name="Normalno 7 5" xfId="479" xr:uid="{00000000-0005-0000-0000-0000AD010000}"/>
    <cellStyle name="Normalno 7_VK_BT_sprinkler_infra_parking" xfId="306" xr:uid="{00000000-0005-0000-0000-0000AE010000}"/>
    <cellStyle name="Normalno 8" xfId="5" xr:uid="{00000000-0005-0000-0000-0000AF010000}"/>
    <cellStyle name="Normalno 8 2" xfId="307" xr:uid="{00000000-0005-0000-0000-0000B0010000}"/>
    <cellStyle name="Normalno 8 2 2" xfId="410" xr:uid="{00000000-0005-0000-0000-0000B1010000}"/>
    <cellStyle name="Normalno 8 2 2 2" xfId="488" xr:uid="{00000000-0005-0000-0000-0000B2010000}"/>
    <cellStyle name="Normalno 8 2 3" xfId="426" xr:uid="{00000000-0005-0000-0000-0000B3010000}"/>
    <cellStyle name="Normalno 8 2 3 2" xfId="501" xr:uid="{00000000-0005-0000-0000-0000B4010000}"/>
    <cellStyle name="Normalno 8 2 4" xfId="463" xr:uid="{00000000-0005-0000-0000-0000B5010000}"/>
    <cellStyle name="Normalno 8 2 5" xfId="480" xr:uid="{00000000-0005-0000-0000-0000B6010000}"/>
    <cellStyle name="Normalno 8 3" xfId="409" xr:uid="{00000000-0005-0000-0000-0000B7010000}"/>
    <cellStyle name="Normalno 8 3 2" xfId="461" xr:uid="{00000000-0005-0000-0000-0000B8010000}"/>
    <cellStyle name="Normalno 8 3 3" xfId="487" xr:uid="{00000000-0005-0000-0000-0000B9010000}"/>
    <cellStyle name="Normalno 8 4" xfId="425" xr:uid="{00000000-0005-0000-0000-0000BA010000}"/>
    <cellStyle name="Normalno 8 4 2" xfId="467" xr:uid="{00000000-0005-0000-0000-0000BB010000}"/>
    <cellStyle name="Normalno 8 4 2 2" xfId="513" xr:uid="{00000000-0005-0000-0000-0000BC010000}"/>
    <cellStyle name="Normalno 8 4 3" xfId="500" xr:uid="{00000000-0005-0000-0000-0000BD010000}"/>
    <cellStyle name="Normalno 8 5" xfId="473" xr:uid="{00000000-0005-0000-0000-0000BE010000}"/>
    <cellStyle name="Normalno 8_3.1.ViK Smještajni dio" xfId="308" xr:uid="{00000000-0005-0000-0000-0000BF010000}"/>
    <cellStyle name="Normalno 9" xfId="309" xr:uid="{00000000-0005-0000-0000-0000C0010000}"/>
    <cellStyle name="Normalno 9 2" xfId="411" xr:uid="{00000000-0005-0000-0000-0000C1010000}"/>
    <cellStyle name="Normalno 9 2 2" xfId="468" xr:uid="{00000000-0005-0000-0000-0000C2010000}"/>
    <cellStyle name="Normalno 9 2 2 2" xfId="514" xr:uid="{00000000-0005-0000-0000-0000C3010000}"/>
    <cellStyle name="Normalno 9 2 3" xfId="489" xr:uid="{00000000-0005-0000-0000-0000C4010000}"/>
    <cellStyle name="Normalno 9 3" xfId="427" xr:uid="{00000000-0005-0000-0000-0000C5010000}"/>
    <cellStyle name="Normalno 9 3 2" xfId="502" xr:uid="{00000000-0005-0000-0000-0000C6010000}"/>
    <cellStyle name="Normalno 9 4" xfId="481" xr:uid="{00000000-0005-0000-0000-0000C7010000}"/>
    <cellStyle name="Nota" xfId="310" xr:uid="{00000000-0005-0000-0000-0000C8010000}"/>
    <cellStyle name="Note 2" xfId="311" xr:uid="{00000000-0005-0000-0000-0000C9010000}"/>
    <cellStyle name="Note 3" xfId="312" xr:uid="{00000000-0005-0000-0000-0000CA010000}"/>
    <cellStyle name="Obično 2" xfId="313" xr:uid="{00000000-0005-0000-0000-0000CB010000}"/>
    <cellStyle name="Obično 2 2" xfId="314" xr:uid="{00000000-0005-0000-0000-0000CC010000}"/>
    <cellStyle name="Obično 23" xfId="449" xr:uid="{00000000-0005-0000-0000-0000CD010000}"/>
    <cellStyle name="Obično 24" xfId="448" xr:uid="{00000000-0005-0000-0000-0000CE010000}"/>
    <cellStyle name="Obično 3" xfId="315" xr:uid="{00000000-0005-0000-0000-0000CF010000}"/>
    <cellStyle name="Obično 4" xfId="316" xr:uid="{00000000-0005-0000-0000-0000D0010000}"/>
    <cellStyle name="Obično 5" xfId="317" xr:uid="{00000000-0005-0000-0000-0000D1010000}"/>
    <cellStyle name="Obično 6" xfId="318" xr:uid="{00000000-0005-0000-0000-0000D2010000}"/>
    <cellStyle name="Obično_142_IZ_RASTER_2009_0921ii" xfId="319" xr:uid="{00000000-0005-0000-0000-0000D3010000}"/>
    <cellStyle name="Output 2" xfId="320" xr:uid="{00000000-0005-0000-0000-0000D4010000}"/>
    <cellStyle name="Output 3" xfId="321" xr:uid="{00000000-0005-0000-0000-0000D5010000}"/>
    <cellStyle name="Percent 2" xfId="322" xr:uid="{00000000-0005-0000-0000-0000D6010000}"/>
    <cellStyle name="Percent 2 2" xfId="323" xr:uid="{00000000-0005-0000-0000-0000D7010000}"/>
    <cellStyle name="Percent 2 3" xfId="324" xr:uid="{00000000-0005-0000-0000-0000D8010000}"/>
    <cellStyle name="Percent 6 2" xfId="325" xr:uid="{00000000-0005-0000-0000-0000D9010000}"/>
    <cellStyle name="Percent 8 2" xfId="326" xr:uid="{00000000-0005-0000-0000-0000DA010000}"/>
    <cellStyle name="Postotak 2" xfId="327" xr:uid="{00000000-0005-0000-0000-0000DB010000}"/>
    <cellStyle name="Povezana ćelija" xfId="328" xr:uid="{00000000-0005-0000-0000-0000DC010000}"/>
    <cellStyle name="Povezana ćelija 2" xfId="329" xr:uid="{00000000-0005-0000-0000-0000DD010000}"/>
    <cellStyle name="Provjera ćelije" xfId="330" xr:uid="{00000000-0005-0000-0000-0000DE010000}"/>
    <cellStyle name="Provjera ćelije 2" xfId="331" xr:uid="{00000000-0005-0000-0000-0000DF010000}"/>
    <cellStyle name="Standard" xfId="332" xr:uid="{00000000-0005-0000-0000-0000E0010000}"/>
    <cellStyle name="Stil 1" xfId="333" xr:uid="{00000000-0005-0000-0000-0000E1010000}"/>
    <cellStyle name="Stil 1 2" xfId="4" xr:uid="{00000000-0005-0000-0000-0000E2010000}"/>
    <cellStyle name="Stil 1 3" xfId="334" xr:uid="{00000000-0005-0000-0000-0000E3010000}"/>
    <cellStyle name="Stile 1" xfId="335" xr:uid="{00000000-0005-0000-0000-0000E4010000}"/>
    <cellStyle name="Style 1" xfId="3" xr:uid="{00000000-0005-0000-0000-0000E5010000}"/>
    <cellStyle name="Style 1 2" xfId="336" xr:uid="{00000000-0005-0000-0000-0000E6010000}"/>
    <cellStyle name="Style 1 2 2" xfId="416" xr:uid="{00000000-0005-0000-0000-0000E7010000}"/>
    <cellStyle name="Style 1 2 3" xfId="460" xr:uid="{00000000-0005-0000-0000-0000E8010000}"/>
    <cellStyle name="Tekst objašnjenja" xfId="337" xr:uid="{00000000-0005-0000-0000-0000E9010000}"/>
    <cellStyle name="Tekst objašnjenja 2" xfId="338" xr:uid="{00000000-0005-0000-0000-0000EA010000}"/>
    <cellStyle name="Tekst upozorenja" xfId="339" xr:uid="{00000000-0005-0000-0000-0000EB010000}"/>
    <cellStyle name="Tekst upozorenja 2" xfId="340" xr:uid="{00000000-0005-0000-0000-0000EC010000}"/>
    <cellStyle name="Testo avviso" xfId="341" xr:uid="{00000000-0005-0000-0000-0000ED010000}"/>
    <cellStyle name="Testo descrittivo" xfId="342" xr:uid="{00000000-0005-0000-0000-0000EE010000}"/>
    <cellStyle name="Title 2" xfId="343" xr:uid="{00000000-0005-0000-0000-0000EF010000}"/>
    <cellStyle name="Title 3" xfId="344" xr:uid="{00000000-0005-0000-0000-0000F0010000}"/>
    <cellStyle name="Titolo" xfId="345" xr:uid="{00000000-0005-0000-0000-0000F1010000}"/>
    <cellStyle name="Titolo 1" xfId="346" xr:uid="{00000000-0005-0000-0000-0000F2010000}"/>
    <cellStyle name="Titolo 2" xfId="347" xr:uid="{00000000-0005-0000-0000-0000F3010000}"/>
    <cellStyle name="Titolo 3" xfId="348" xr:uid="{00000000-0005-0000-0000-0000F4010000}"/>
    <cellStyle name="Titolo 4" xfId="349" xr:uid="{00000000-0005-0000-0000-0000F5010000}"/>
    <cellStyle name="Total 2" xfId="350" xr:uid="{00000000-0005-0000-0000-0000F6010000}"/>
    <cellStyle name="Total 3" xfId="351" xr:uid="{00000000-0005-0000-0000-0000F7010000}"/>
    <cellStyle name="Total 4" xfId="412" xr:uid="{00000000-0005-0000-0000-0000F8010000}"/>
    <cellStyle name="Totale" xfId="352" xr:uid="{00000000-0005-0000-0000-0000F9010000}"/>
    <cellStyle name="Ukupni zbroj" xfId="353" xr:uid="{00000000-0005-0000-0000-0000FA010000}"/>
    <cellStyle name="Ukupni zbroj 2" xfId="354" xr:uid="{00000000-0005-0000-0000-0000FB010000}"/>
    <cellStyle name="Unos" xfId="355" xr:uid="{00000000-0005-0000-0000-0000FC010000}"/>
    <cellStyle name="Unos 2" xfId="356" xr:uid="{00000000-0005-0000-0000-0000FD010000}"/>
    <cellStyle name="Valore non valido" xfId="357" xr:uid="{00000000-0005-0000-0000-0000FE010000}"/>
    <cellStyle name="Valore valido" xfId="358" xr:uid="{00000000-0005-0000-0000-0000FF010000}"/>
    <cellStyle name="Valuta 2" xfId="359" xr:uid="{00000000-0005-0000-0000-000000020000}"/>
    <cellStyle name="vladica3" xfId="360" xr:uid="{00000000-0005-0000-0000-000001020000}"/>
    <cellStyle name="Warning Text 2" xfId="361" xr:uid="{00000000-0005-0000-0000-000002020000}"/>
    <cellStyle name="Warning Text 3" xfId="362" xr:uid="{00000000-0005-0000-0000-000003020000}"/>
    <cellStyle name="Zarez 2" xfId="363" xr:uid="{00000000-0005-0000-0000-000004020000}"/>
    <cellStyle name="Zarez 2 2" xfId="364" xr:uid="{00000000-0005-0000-0000-000005020000}"/>
    <cellStyle name="Zarez 2_TROSKOVNIK DIZALA - sa cijenama" xfId="365" xr:uid="{00000000-0005-0000-0000-000006020000}"/>
    <cellStyle name="Zarez 3" xfId="366" xr:uid="{00000000-0005-0000-0000-000007020000}"/>
    <cellStyle name="Zarez 4" xfId="367" xr:uid="{00000000-0005-0000-0000-000008020000}"/>
    <cellStyle name="Zarez 5" xfId="368" xr:uid="{00000000-0005-0000-0000-00000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3.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Util\E-xls\E2009xls\34-2009%20Sanitarni%20cvor%20br4-Rab\Energo01\03-2001%20Pu&#269;ko%20otvoreno%20u&#269;ili&#353;te-Mali%20Lo&#353;inj\02-2001%20Gubic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_2000\My%20Documents\P%20R%20I%20P%20R%20E%20M%20A\ponude\N.C.%20-%20GRA&#272;EVINSKI%20RADOVI%20-%20POSLOVI%20PREKO%20GODI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Util\E-xls\E2009xls\34-2009%20Sanitarni%20cvor%20br4-Rab\Cristop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20R%20I%20P%20R%20E%20M%20A%20-%20STARE%20STVARI/P%20R%20I%20P%20R%20E%20M%20A/ponude/&#352;PI&#352;I&#262;%20BUKOVICA-DVORAN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Util\E-xls\E2009xls\34-2009%20Sanitarni%20cvor%20br4-Rab\Proracun_OPREM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_2000\P%20R%20I%20P%20R%20E%20M%20A%20-%20STARE%20STVARI\P%20R%20I%20P%20R%20E%20M%20A\ponude\&#352;PI&#352;I&#262;%20BUKOVICA-DVORAN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y%20Documents/P%20R%20I%20P%20R%20E%20M%20A/ponude/N.C.%20-%20GRA&#272;EVINSKI%20RADOVI%20-%20POSLOVI%20PREKO%20GODI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02_Artitura\Studio%20Artitura\Standard\Troskovnici\_Standard_Glavni_G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RTITURA_SHARED\Studio%20Artitura\Standard\Troskovnici\_Standard_Glavni_G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rcius\d\Dokumente%20und%20Einstellungen\kdost\Lokale%20Einstellungen\Temporary%20Internet%20Files\OLK4\offen%20LIDL-Troskovnik-16-17-18-prometnice%20ograda%20i%20krajobra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KOEFICIJENTI"/>
      <sheetName val="PRORAČUN GUBITAKA"/>
      <sheetName val="REKAPITULACIJA"/>
      <sheetName val="PRORAČUN_GUBITAKA"/>
      <sheetName val="PRORAČUN_GUBITAKA1"/>
      <sheetName val="PRORAČUN_GUBITAKA2"/>
      <sheetName val="PRORAČUN_GUBITAKA3"/>
    </sheetNames>
    <sheetDataSet>
      <sheetData sheetId="0" refreshError="1"/>
      <sheetData sheetId="1" refreshError="1"/>
      <sheetData sheetId="2" refreshError="1"/>
      <sheetData sheetId="3" refreshError="1"/>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O (2)"/>
      <sheetName val="RAZNI RADOVI"/>
      <sheetName val="REZIME"/>
      <sheetName val="LOGO_(2)"/>
      <sheetName val="RAZNI_RADOVI"/>
      <sheetName val="LOGO_(2)1"/>
      <sheetName val="RAZNI_RADOVI1"/>
      <sheetName val="proračun"/>
      <sheetName val="elektro"/>
      <sheetName val="f.bazenska tehnika"/>
      <sheetName val="16. Prometnice"/>
      <sheetName val="soboslik"/>
      <sheetName val="elektr"/>
      <sheetName val="plin"/>
      <sheetName val="ZEMLJAN"/>
      <sheetName val="razni "/>
      <sheetName val="izolacija"/>
      <sheetName val="oprema dvor."/>
      <sheetName val="okoliš"/>
      <sheetName val="ptv"/>
      <sheetName val="ab"/>
      <sheetName val="Podaci"/>
      <sheetName val="Evid"/>
      <sheetName val="Kuce"/>
      <sheetName val="i.1 zemljani radovi"/>
      <sheetName val="i.2 betonski i ab radovi"/>
      <sheetName val="i.3 zidarski radovi"/>
      <sheetName val="i.5 keramičarski radovi"/>
      <sheetName val="i.6 kamenorezački"/>
      <sheetName val="proračun gubitaka"/>
      <sheetName val="koeficijenti"/>
      <sheetName val="rekapitulacija"/>
    </sheetNames>
    <sheetDataSet>
      <sheetData sheetId="0"/>
      <sheetData sheetId="1">
        <row r="22">
          <cell r="F22">
            <v>371.45</v>
          </cell>
        </row>
      </sheetData>
      <sheetData sheetId="2"/>
      <sheetData sheetId="3"/>
      <sheetData sheetId="4">
        <row r="22">
          <cell r="F22">
            <v>371.45</v>
          </cell>
        </row>
      </sheetData>
      <sheetData sheetId="5">
        <row r="22">
          <cell r="F22">
            <v>371.45</v>
          </cell>
        </row>
      </sheetData>
      <sheetData sheetId="6">
        <row r="22">
          <cell r="F22">
            <v>371.45</v>
          </cell>
        </row>
      </sheetData>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PRORAČUN"/>
      <sheetName val="PRORAČUN V=15m3"/>
      <sheetName val="Tablice"/>
      <sheetName val="PRORAČUN_V=15m3"/>
      <sheetName val="PRORAČUN_V=15m31"/>
      <sheetName val="PRORAČUN_V=15m32"/>
      <sheetName val="PRORAČUN_V=15m33"/>
    </sheetNames>
    <sheetDataSet>
      <sheetData sheetId="0" refreshError="1"/>
      <sheetData sheetId="1" refreshError="1"/>
      <sheetData sheetId="2" refreshError="1"/>
      <sheetData sheetId="3" refreshError="1"/>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ODET."/>
      <sheetName val="ZEMLJAN"/>
      <sheetName val="BETONSKI "/>
      <sheetName val="zidarski"/>
      <sheetName val="izolacija"/>
      <sheetName val="krovna konstr."/>
      <sheetName val="krovopokr-limar"/>
      <sheetName val="stolar."/>
      <sheetName val="bravar."/>
      <sheetName val="keram i kamenorez."/>
      <sheetName val="parket"/>
      <sheetName val="SOBOSLIKAR-FASAD"/>
      <sheetName val="razni"/>
      <sheetName val="oprema dvor."/>
      <sheetName val="okoliš"/>
      <sheetName val="voda"/>
      <sheetName val="elektr"/>
      <sheetName val="PLIN"/>
      <sheetName val="zemljani"/>
      <sheetName val="bet.i ab"/>
      <sheetName val="zidar"/>
      <sheetName val="izolac."/>
      <sheetName val="krov.konstr"/>
      <sheetName val="krovo-lim"/>
      <sheetName val="stolar"/>
      <sheetName val="bravar"/>
      <sheetName val="keram i kamen"/>
      <sheetName val="soboslik"/>
      <sheetName val="razni "/>
      <sheetName val="REZIME"/>
      <sheetName val="materijali"/>
      <sheetName val="plan ponude-"/>
      <sheetName val="plan ponude- (3)"/>
      <sheetName val="plan ponude- (2)"/>
      <sheetName val="DOKAZNICA"/>
      <sheetName val="FAKTORI"/>
      <sheetName val="vik"/>
      <sheetName val="ptv"/>
      <sheetName val="oprema dvor_"/>
      <sheetName val="proračun"/>
      <sheetName val="GEODET_"/>
      <sheetName val="BETONSKI_"/>
      <sheetName val="krovna_konstr_"/>
      <sheetName val="stolar_"/>
      <sheetName val="bravar_"/>
      <sheetName val="keram_i_kamenorez_"/>
      <sheetName val="oprema_dvor_"/>
      <sheetName val="bet_i_ab"/>
      <sheetName val="izolac_"/>
      <sheetName val="krov_konstr"/>
      <sheetName val="keram_i_kamen"/>
      <sheetName val="razni_"/>
      <sheetName val="plan_ponude-"/>
      <sheetName val="plan_ponude-_(3)"/>
      <sheetName val="plan_ponude-_(2)"/>
      <sheetName val="oprema_dvor_1"/>
    </sheetNames>
    <sheetDataSet>
      <sheetData sheetId="0"/>
      <sheetData sheetId="1">
        <row r="10">
          <cell r="F10">
            <v>130349.75</v>
          </cell>
        </row>
      </sheetData>
      <sheetData sheetId="2"/>
      <sheetData sheetId="3"/>
      <sheetData sheetId="4">
        <row r="13">
          <cell r="F13">
            <v>593618.69000000006</v>
          </cell>
        </row>
      </sheetData>
      <sheetData sheetId="5"/>
      <sheetData sheetId="6"/>
      <sheetData sheetId="7"/>
      <sheetData sheetId="8"/>
      <sheetData sheetId="9"/>
      <sheetData sheetId="10"/>
      <sheetData sheetId="11"/>
      <sheetData sheetId="12"/>
      <sheetData sheetId="13">
        <row r="28">
          <cell r="F28">
            <v>571220</v>
          </cell>
        </row>
      </sheetData>
      <sheetData sheetId="14">
        <row r="25">
          <cell r="F25">
            <v>432109.74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sheetData sheetId="39"/>
      <sheetData sheetId="40"/>
      <sheetData sheetId="41"/>
      <sheetData sheetId="42"/>
      <sheetData sheetId="43"/>
      <sheetData sheetId="44">
        <row r="28">
          <cell r="F28">
            <v>571220</v>
          </cell>
        </row>
      </sheetData>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Proračun"/>
      <sheetName val="Tablice"/>
      <sheetName val="Proračunska snaga"/>
      <sheetName val="Proračunska_snaga"/>
      <sheetName val="Proračunska_snaga1"/>
      <sheetName val="koeficijenti"/>
      <sheetName val="rekapitulacija"/>
      <sheetName val="proračun gubitaka"/>
      <sheetName val="okoliš"/>
      <sheetName val="oprema dvor."/>
      <sheetName val="ZEMLJAN"/>
      <sheetName val="plin"/>
      <sheetName val="soboslik"/>
      <sheetName val="razni "/>
      <sheetName val="izolacija"/>
      <sheetName val="elektr"/>
      <sheetName val="Proračunska_snaga2"/>
      <sheetName val="proračun_gubitaka"/>
      <sheetName val="oprema_dvor_"/>
      <sheetName val="razni_"/>
      <sheetName val="Proračunska_snaga3"/>
      <sheetName val="proračun_gubitaka1"/>
      <sheetName val="razni_1"/>
      <sheetName val="oprema_dvor_1"/>
    </sheetNames>
    <sheetDataSet>
      <sheetData sheetId="0" refreshError="1"/>
      <sheetData sheetId="1" refreshError="1">
        <row r="203">
          <cell r="C203">
            <v>0.5</v>
          </cell>
        </row>
        <row r="235">
          <cell r="C235">
            <v>60</v>
          </cell>
        </row>
        <row r="237">
          <cell r="C237">
            <v>10</v>
          </cell>
        </row>
      </sheetData>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ODET."/>
      <sheetName val="ZEMLJAN"/>
      <sheetName val="BETONSKI "/>
      <sheetName val="zidarski"/>
      <sheetName val="izolacija"/>
      <sheetName val="krovna konstr."/>
      <sheetName val="krovopokr-limar"/>
      <sheetName val="stolar."/>
      <sheetName val="bravar."/>
      <sheetName val="keram i kamenorez."/>
      <sheetName val="parket"/>
      <sheetName val="SOBOSLIKAR-FASAD"/>
      <sheetName val="razni"/>
      <sheetName val="oprema dvor."/>
      <sheetName val="okoliš"/>
      <sheetName val="voda"/>
      <sheetName val="elektr"/>
      <sheetName val="PLIN"/>
      <sheetName val="zemljani"/>
      <sheetName val="bet.i ab"/>
      <sheetName val="zidar"/>
      <sheetName val="izolac."/>
      <sheetName val="krov.konstr"/>
      <sheetName val="krovo-lim"/>
      <sheetName val="stolar"/>
      <sheetName val="bravar"/>
      <sheetName val="keram i kamen"/>
      <sheetName val="soboslik"/>
      <sheetName val="razni "/>
      <sheetName val="REZIME"/>
      <sheetName val="materijali"/>
      <sheetName val="plan ponude-"/>
      <sheetName val="plan ponude- (3)"/>
      <sheetName val="plan ponude- (2)"/>
      <sheetName val="DOKAZNICA"/>
      <sheetName val="GEODET_"/>
      <sheetName val="BETONSKI_"/>
      <sheetName val="krovna_konstr_"/>
      <sheetName val="stolar_"/>
      <sheetName val="bravar_"/>
      <sheetName val="keram_i_kamenorez_"/>
      <sheetName val="oprema_dvor_"/>
      <sheetName val="bet_i_ab"/>
      <sheetName val="izolac_"/>
      <sheetName val="krov_konstr"/>
      <sheetName val="keram_i_kamen"/>
      <sheetName val="razni_"/>
      <sheetName val="plan_ponude-"/>
      <sheetName val="plan_ponude-_(3)"/>
      <sheetName val="plan_ponude-_(2)"/>
      <sheetName val="GEODET_1"/>
      <sheetName val="BETONSKI_1"/>
      <sheetName val="krovna_konstr_1"/>
      <sheetName val="stolar_1"/>
      <sheetName val="bravar_1"/>
      <sheetName val="keram_i_kamenorez_1"/>
      <sheetName val="oprema_dvor_1"/>
      <sheetName val="bet_i_ab1"/>
      <sheetName val="izolac_1"/>
      <sheetName val="krov_konstr1"/>
      <sheetName val="keram_i_kamen1"/>
      <sheetName val="razni_1"/>
      <sheetName val="plan_ponude-1"/>
      <sheetName val="plan_ponude-_(3)1"/>
      <sheetName val="plan_ponude-_(2)1"/>
      <sheetName val="16. Prometnice"/>
      <sheetName val="i.1 zemljani radovi"/>
      <sheetName val="i.2 betonski i ab radovi"/>
      <sheetName val="i.3 zidarski radovi"/>
      <sheetName val="i.5 keramičarski radovi"/>
      <sheetName val="i.6 kamenorezački"/>
      <sheetName val="ŠPIŠIĆ BUKOVICA-DVORANA"/>
      <sheetName val="GEODET_2"/>
      <sheetName val="BETONSKI_2"/>
      <sheetName val="krovna_konstr_2"/>
      <sheetName val="stolar_2"/>
      <sheetName val="bravar_2"/>
      <sheetName val="keram_i_kamenorez_2"/>
      <sheetName val="oprema_dvor_2"/>
      <sheetName val="bet_i_ab2"/>
      <sheetName val="izolac_2"/>
      <sheetName val="krov_konstr2"/>
      <sheetName val="keram_i_kamen2"/>
      <sheetName val="razni_2"/>
      <sheetName val="plan_ponude-2"/>
      <sheetName val="plan_ponude-_(3)2"/>
      <sheetName val="plan_ponude-_(2)2"/>
      <sheetName val="16__Prometnice"/>
      <sheetName val="ŠPIŠIĆ_BUKOVICA-DVORANA"/>
      <sheetName val="i_1_zemljani_radovi"/>
      <sheetName val="i_2_betonski_i_ab_radovi"/>
      <sheetName val="i_3_zidarski_radovi"/>
      <sheetName val="i_5_keramičarski_radovi"/>
      <sheetName val="i_6_kamenorezački"/>
      <sheetName val="proračun"/>
      <sheetName val="GEODET_3"/>
      <sheetName val="BETONSKI_3"/>
      <sheetName val="krovna_konstr_3"/>
      <sheetName val="stolar_3"/>
      <sheetName val="bravar_3"/>
      <sheetName val="keram_i_kamenorez_3"/>
      <sheetName val="oprema_dvor_3"/>
      <sheetName val="bet_i_ab3"/>
      <sheetName val="izolac_3"/>
      <sheetName val="krov_konstr3"/>
      <sheetName val="keram_i_kamen3"/>
      <sheetName val="razni_3"/>
      <sheetName val="plan_ponude-3"/>
      <sheetName val="plan_ponude-_(3)3"/>
      <sheetName val="plan_ponude-_(2)3"/>
      <sheetName val="16__Prometnice1"/>
      <sheetName val="ŠPIŠIĆ_BUKOVICA-DVORANA1"/>
      <sheetName val="FAKTORI"/>
      <sheetName val="gradjevinski"/>
      <sheetName val="5_izolaterski radovi"/>
      <sheetName val="Rabatte"/>
      <sheetName val="ab"/>
      <sheetName val="Građevinski Splitska Banka"/>
    </sheetNames>
    <sheetDataSet>
      <sheetData sheetId="0"/>
      <sheetData sheetId="1">
        <row r="10">
          <cell r="F10">
            <v>130349.75</v>
          </cell>
        </row>
      </sheetData>
      <sheetData sheetId="2"/>
      <sheetData sheetId="3"/>
      <sheetData sheetId="4">
        <row r="13">
          <cell r="F13">
            <v>593618.69000000006</v>
          </cell>
        </row>
      </sheetData>
      <sheetData sheetId="5"/>
      <sheetData sheetId="6"/>
      <sheetData sheetId="7"/>
      <sheetData sheetId="8"/>
      <sheetData sheetId="9"/>
      <sheetData sheetId="10"/>
      <sheetData sheetId="11"/>
      <sheetData sheetId="12"/>
      <sheetData sheetId="13">
        <row r="28">
          <cell r="F28">
            <v>571220</v>
          </cell>
        </row>
      </sheetData>
      <sheetData sheetId="14">
        <row r="25">
          <cell r="F25">
            <v>432109.74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28">
          <cell r="F28">
            <v>571220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8">
          <cell r="F28">
            <v>571220</v>
          </cell>
        </row>
      </sheetData>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ow r="28">
          <cell r="F28">
            <v>571220</v>
          </cell>
        </row>
      </sheetData>
      <sheetData sheetId="74"/>
      <sheetData sheetId="75"/>
      <sheetData sheetId="76"/>
      <sheetData sheetId="77"/>
      <sheetData sheetId="78">
        <row r="28">
          <cell r="F28">
            <v>571220</v>
          </cell>
        </row>
      </sheetData>
      <sheetData sheetId="79"/>
      <sheetData sheetId="80"/>
      <sheetData sheetId="81"/>
      <sheetData sheetId="82"/>
      <sheetData sheetId="83">
        <row r="28">
          <cell r="F28">
            <v>571220</v>
          </cell>
        </row>
      </sheetData>
      <sheetData sheetId="84"/>
      <sheetData sheetId="85"/>
      <sheetData sheetId="86"/>
      <sheetData sheetId="87"/>
      <sheetData sheetId="88">
        <row r="28">
          <cell r="F28">
            <v>571220</v>
          </cell>
        </row>
      </sheetData>
      <sheetData sheetId="89">
        <row r="28">
          <cell r="F28">
            <v>571220</v>
          </cell>
        </row>
      </sheetData>
      <sheetData sheetId="90">
        <row r="28">
          <cell r="F28">
            <v>571220</v>
          </cell>
        </row>
      </sheetData>
      <sheetData sheetId="91">
        <row r="28">
          <cell r="F28">
            <v>571220</v>
          </cell>
        </row>
      </sheetData>
      <sheetData sheetId="92">
        <row r="28">
          <cell r="F28">
            <v>571220</v>
          </cell>
        </row>
      </sheetData>
      <sheetData sheetId="93">
        <row r="28">
          <cell r="F28">
            <v>571220</v>
          </cell>
        </row>
      </sheetData>
      <sheetData sheetId="94">
        <row r="28">
          <cell r="F28">
            <v>571220</v>
          </cell>
        </row>
      </sheetData>
      <sheetData sheetId="95">
        <row r="28">
          <cell r="F28">
            <v>571220</v>
          </cell>
        </row>
      </sheetData>
      <sheetData sheetId="96">
        <row r="28">
          <cell r="F28">
            <v>571220</v>
          </cell>
        </row>
      </sheetData>
      <sheetData sheetId="97">
        <row r="28">
          <cell r="F28">
            <v>571220</v>
          </cell>
        </row>
      </sheetData>
      <sheetData sheetId="98">
        <row r="28">
          <cell r="F28">
            <v>571220</v>
          </cell>
        </row>
      </sheetData>
      <sheetData sheetId="99">
        <row r="28">
          <cell r="F28">
            <v>571220</v>
          </cell>
        </row>
      </sheetData>
      <sheetData sheetId="100">
        <row r="28">
          <cell r="F28">
            <v>571220</v>
          </cell>
        </row>
      </sheetData>
      <sheetData sheetId="101">
        <row r="28">
          <cell r="F28">
            <v>571220</v>
          </cell>
        </row>
      </sheetData>
      <sheetData sheetId="102">
        <row r="28">
          <cell r="F28">
            <v>571220</v>
          </cell>
        </row>
      </sheetData>
      <sheetData sheetId="103">
        <row r="28">
          <cell r="F28">
            <v>571220</v>
          </cell>
        </row>
      </sheetData>
      <sheetData sheetId="104">
        <row r="28">
          <cell r="F28">
            <v>571220</v>
          </cell>
        </row>
      </sheetData>
      <sheetData sheetId="105">
        <row r="28">
          <cell r="F28">
            <v>571220</v>
          </cell>
        </row>
      </sheetData>
      <sheetData sheetId="106">
        <row r="28">
          <cell r="F28">
            <v>571220</v>
          </cell>
        </row>
      </sheetData>
      <sheetData sheetId="107">
        <row r="28">
          <cell r="F28">
            <v>571220</v>
          </cell>
        </row>
      </sheetData>
      <sheetData sheetId="108">
        <row r="28">
          <cell r="F28">
            <v>571220</v>
          </cell>
        </row>
      </sheetData>
      <sheetData sheetId="109">
        <row r="28">
          <cell r="F28">
            <v>571220</v>
          </cell>
        </row>
      </sheetData>
      <sheetData sheetId="110">
        <row r="28">
          <cell r="F28">
            <v>571220</v>
          </cell>
        </row>
      </sheetData>
      <sheetData sheetId="111">
        <row r="28">
          <cell r="F28">
            <v>571220</v>
          </cell>
        </row>
      </sheetData>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O (2)"/>
      <sheetName val="RAZNI RADOVI"/>
      <sheetName val="REZIME"/>
      <sheetName val="ZEMLJAN"/>
      <sheetName val="soboslik"/>
      <sheetName val="razni "/>
      <sheetName val="izolacija"/>
      <sheetName val="oprema dvor."/>
      <sheetName val="okoliš"/>
      <sheetName val="elektr"/>
      <sheetName val="PLIN"/>
      <sheetName val="vik-sc23"/>
      <sheetName val="ptv"/>
      <sheetName val="LOGO_(2)"/>
      <sheetName val="RAZNI_RADOVI"/>
      <sheetName val="proračun"/>
      <sheetName val="LOGO_(2)1"/>
      <sheetName val="RAZNI_RADOVI1"/>
      <sheetName val="razni_"/>
      <sheetName val="oprema_dvor_"/>
      <sheetName val="proračun gubitaka"/>
    </sheetNames>
    <sheetDataSet>
      <sheetData sheetId="0"/>
      <sheetData sheetId="1">
        <row r="22">
          <cell r="F22">
            <v>371.45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ow r="22">
          <cell r="F22">
            <v>371.45</v>
          </cell>
        </row>
      </sheetData>
      <sheetData sheetId="16"/>
      <sheetData sheetId="17"/>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NASLOVNA"/>
      <sheetName val="I.1 Zemljani radovi"/>
      <sheetName val="I.2 Betonski i AB radovi"/>
      <sheetName val="I.3 Zidarski radovi"/>
      <sheetName val="I.4 Krovopokrivački radovi"/>
      <sheetName val="I.5 Keramičarski radovi"/>
      <sheetName val="I.6 Kamenorezački"/>
      <sheetName val="I.7 Stolarija"/>
      <sheetName val="I.8 Soboslikarsko ličil. rad."/>
      <sheetName val="I.9 Limarski radovi"/>
      <sheetName val="I.10 Fasaderski radovi"/>
      <sheetName val="II. BAZEN"/>
      <sheetName val="III. LJETNJA KUHINJA"/>
      <sheetName val="IV. Parcijalno uređenje okoliša"/>
      <sheetName val="REKAPITULACIJA"/>
    </sheetNames>
    <sheetDataSet>
      <sheetData sheetId="0" refreshError="1"/>
      <sheetData sheetId="1"/>
      <sheetData sheetId="2"/>
      <sheetData sheetId="3"/>
      <sheetData sheetId="4"/>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I.1 Zemljani radovi"/>
      <sheetName val="I.2 Betonski i AB radovi"/>
      <sheetName val="I.3 Zidarski radovi"/>
      <sheetName val="I.4 Krovopokrivački radovi"/>
      <sheetName val="I.5 Keramičarski radovi"/>
      <sheetName val="I.6 Kamenorezački"/>
      <sheetName val="I.7 Stolarija"/>
      <sheetName val="I.8 Soboslikarsko ličil. rad."/>
      <sheetName val="I.9 Limarski radovi"/>
      <sheetName val="I.10 Fasaderski radovi"/>
      <sheetName val="II. BAZEN"/>
      <sheetName val="III. LJETNJA KUHINJA"/>
      <sheetName val="IV. Parcijalno uređenje okoliša"/>
      <sheetName val="REKAPITULACIJ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16. Prometnice"/>
      <sheetName val="17. Ograda"/>
      <sheetName val="18. Krajobraz"/>
      <sheetName val="16_ Prometnice"/>
      <sheetName val="16__Prometnice"/>
      <sheetName val="17__Ograda"/>
      <sheetName val="18__Krajobraz"/>
      <sheetName val="16__Prometnice1"/>
      <sheetName val="TROŠKOVNIK"/>
      <sheetName val="17__Ograda1"/>
      <sheetName val="18__Krajobraz1"/>
      <sheetName val="16__Prometnice2"/>
      <sheetName val="16__Prometnice7"/>
      <sheetName val="17__Ograda4"/>
      <sheetName val="18__Krajobraz4"/>
      <sheetName val="16__Prometnice8"/>
      <sheetName val="16__Prometnice5"/>
      <sheetName val="17__Ograda3"/>
      <sheetName val="18__Krajobraz3"/>
      <sheetName val="16__Prometnice6"/>
      <sheetName val="16__Prometnice3"/>
      <sheetName val="17__Ograda2"/>
      <sheetName val="18__Krajobraz2"/>
      <sheetName val="16__Prometnice4"/>
      <sheetName val="16__Prometnice9"/>
      <sheetName val="17__Ograda5"/>
      <sheetName val="18__Krajobraz5"/>
      <sheetName val="16__Prometnice10"/>
      <sheetName val="proračun"/>
      <sheetName val="soboslik"/>
      <sheetName val="elektr"/>
      <sheetName val="plin"/>
      <sheetName val="ZEMLJAN"/>
      <sheetName val="razni "/>
      <sheetName val="izolacija"/>
      <sheetName val="oprema dvor."/>
      <sheetName val="okoliš"/>
      <sheetName val="offen LIDL-Troskovnik-16-17-18-"/>
      <sheetName val="f.bazenska tehnika"/>
      <sheetName val="V-LEVEL KRILO"/>
      <sheetName val="V-LEVEL BAZEN"/>
      <sheetName val="11 PARKING br.6.1"/>
      <sheetName val="13 ENTRY PIAZZA"/>
      <sheetName val="V LEVEL ZONA"/>
      <sheetName val="16__Prometnice11"/>
      <sheetName val="17__Ograda6"/>
      <sheetName val="18__Krajobraz6"/>
      <sheetName val="16__Prometnice12"/>
      <sheetName val="razni_"/>
      <sheetName val="oprema_dvor_"/>
      <sheetName val="offen_LIDL-Troskovnik-16-17-18-"/>
      <sheetName val="V-LEVEL_KRILO"/>
      <sheetName val="V-LEVEL_BAZEN"/>
      <sheetName val="11_PARKING_br_6_1"/>
      <sheetName val="13_ENTRY_PIAZZA"/>
      <sheetName val="V_LEVEL_ZONA"/>
      <sheetName val="el_sunčana_el"/>
      <sheetName val="koeficijenti"/>
      <sheetName val="proračun gubitaka"/>
      <sheetName val="elektro"/>
      <sheetName val="16__Prometnice13"/>
      <sheetName val="17__Ograda7"/>
      <sheetName val="18__Krajobraz7"/>
      <sheetName val="16__Prometnice14"/>
      <sheetName val="razni_1"/>
      <sheetName val="oprema_dvor_1"/>
      <sheetName val="offen_LIDL-Troskovnik-16-17-181"/>
      <sheetName val="V-LEVEL_KRILO1"/>
      <sheetName val="V-LEVEL_BAZEN1"/>
      <sheetName val="11_PARKING_br_6_11"/>
      <sheetName val="13_ENTRY_PIAZZA1"/>
      <sheetName val="V_LEVEL_ZONA1"/>
      <sheetName val="proračun_gubitaka"/>
      <sheetName val="Faktori"/>
      <sheetName val="Hotel kolicine"/>
      <sheetName val="ab"/>
      <sheetName val="zidarski"/>
      <sheetName val="16__Prometnice19"/>
      <sheetName val="17__Ograda10"/>
      <sheetName val="18__Krajobraz10"/>
      <sheetName val="16__Prometnice20"/>
      <sheetName val="razni_4"/>
      <sheetName val="oprema_dvor_4"/>
      <sheetName val="offen_LIDL-Troskovnik-16-17-184"/>
      <sheetName val="V-LEVEL_KRILO4"/>
      <sheetName val="V-LEVEL_BAZEN4"/>
      <sheetName val="11_PARKING_br_6_14"/>
      <sheetName val="13_ENTRY_PIAZZA4"/>
      <sheetName val="V_LEVEL_ZONA4"/>
      <sheetName val="16__Prometnice15"/>
      <sheetName val="17__Ograda8"/>
      <sheetName val="18__Krajobraz8"/>
      <sheetName val="16__Prometnice16"/>
      <sheetName val="razni_2"/>
      <sheetName val="oprema_dvor_2"/>
      <sheetName val="offen_LIDL-Troskovnik-16-17-182"/>
      <sheetName val="V-LEVEL_KRILO2"/>
      <sheetName val="V-LEVEL_BAZEN2"/>
      <sheetName val="11_PARKING_br_6_12"/>
      <sheetName val="13_ENTRY_PIAZZA2"/>
      <sheetName val="V_LEVEL_ZONA2"/>
      <sheetName val="16__Prometnice17"/>
      <sheetName val="17__Ograda9"/>
      <sheetName val="18__Krajobraz9"/>
      <sheetName val="16__Prometnice18"/>
      <sheetName val="razni_3"/>
      <sheetName val="oprema_dvor_3"/>
      <sheetName val="offen_LIDL-Troskovnik-16-17-183"/>
      <sheetName val="V-LEVEL_KRILO3"/>
      <sheetName val="V-LEVEL_BAZEN3"/>
      <sheetName val="11_PARKING_br_6_13"/>
      <sheetName val="13_ENTRY_PIAZZA3"/>
      <sheetName val="V_LEVEL_ZONA3"/>
      <sheetName val="i.1 zemljani radovi"/>
      <sheetName val="i.2 betonski i ab radovi"/>
      <sheetName val="i.3 zidarski radovi"/>
      <sheetName val="i.5 keramičarski radovi"/>
      <sheetName val="i.6 kamenorezački"/>
      <sheetName val="viiic.0.e"/>
      <sheetName val="5_IZOLATERSKI RADOVI"/>
    </sheetNames>
    <sheetDataSet>
      <sheetData sheetId="0" refreshError="1"/>
      <sheetData sheetId="1" refreshError="1">
        <row r="66">
          <cell r="G66">
            <v>81489.785000000003</v>
          </cell>
        </row>
        <row r="130">
          <cell r="G130" t="str">
            <v xml:space="preserve"> </v>
          </cell>
        </row>
        <row r="277">
          <cell r="G277" t="str">
            <v xml:space="preserve"> </v>
          </cell>
        </row>
        <row r="329">
          <cell r="G329" t="str">
            <v xml:space="preserve"> </v>
          </cell>
        </row>
      </sheetData>
      <sheetData sheetId="2" refreshError="1"/>
      <sheetData sheetId="3" refreshError="1"/>
      <sheetData sheetId="4" refreshError="1"/>
      <sheetData sheetId="5">
        <row r="66">
          <cell r="G66">
            <v>81489.785000000003</v>
          </cell>
        </row>
      </sheetData>
      <sheetData sheetId="6"/>
      <sheetData sheetId="7"/>
      <sheetData sheetId="8">
        <row r="66">
          <cell r="G66">
            <v>81489.785000000003</v>
          </cell>
        </row>
      </sheetData>
      <sheetData sheetId="9" refreshError="1"/>
      <sheetData sheetId="10">
        <row r="66">
          <cell r="G66">
            <v>81489.785000000003</v>
          </cell>
        </row>
      </sheetData>
      <sheetData sheetId="11">
        <row r="66">
          <cell r="G66">
            <v>81489.785000000003</v>
          </cell>
        </row>
      </sheetData>
      <sheetData sheetId="12">
        <row r="66">
          <cell r="G66">
            <v>81489.785000000003</v>
          </cell>
        </row>
      </sheetData>
      <sheetData sheetId="13">
        <row r="66">
          <cell r="G66">
            <v>81489.785000000003</v>
          </cell>
        </row>
      </sheetData>
      <sheetData sheetId="14">
        <row r="66">
          <cell r="G66">
            <v>81489.785000000003</v>
          </cell>
        </row>
      </sheetData>
      <sheetData sheetId="15">
        <row r="66">
          <cell r="G66">
            <v>81489.785000000003</v>
          </cell>
        </row>
      </sheetData>
      <sheetData sheetId="16">
        <row r="66">
          <cell r="G66">
            <v>81489.785000000003</v>
          </cell>
        </row>
      </sheetData>
      <sheetData sheetId="17">
        <row r="66">
          <cell r="G66">
            <v>81489.785000000003</v>
          </cell>
        </row>
      </sheetData>
      <sheetData sheetId="18">
        <row r="66">
          <cell r="G66">
            <v>81489.785000000003</v>
          </cell>
        </row>
      </sheetData>
      <sheetData sheetId="19">
        <row r="66">
          <cell r="G66">
            <v>81489.785000000003</v>
          </cell>
        </row>
      </sheetData>
      <sheetData sheetId="20">
        <row r="66">
          <cell r="G66">
            <v>81489.785000000003</v>
          </cell>
        </row>
      </sheetData>
      <sheetData sheetId="21">
        <row r="66">
          <cell r="G66">
            <v>81489.785000000003</v>
          </cell>
        </row>
      </sheetData>
      <sheetData sheetId="22">
        <row r="66">
          <cell r="G66">
            <v>81489.785000000003</v>
          </cell>
        </row>
      </sheetData>
      <sheetData sheetId="23">
        <row r="66">
          <cell r="G66">
            <v>81489.785000000003</v>
          </cell>
        </row>
      </sheetData>
      <sheetData sheetId="24" refreshError="1"/>
      <sheetData sheetId="25">
        <row r="66">
          <cell r="G66">
            <v>81489.785000000003</v>
          </cell>
        </row>
      </sheetData>
      <sheetData sheetId="26"/>
      <sheetData sheetId="27"/>
      <sheetData sheetId="28"/>
      <sheetData sheetId="29" refreshError="1"/>
      <sheetData sheetId="30"/>
      <sheetData sheetId="31"/>
      <sheetData sheetId="32"/>
      <sheetData sheetId="33"/>
      <sheetData sheetId="34"/>
      <sheetData sheetId="35"/>
      <sheetData sheetId="36"/>
      <sheetData sheetId="37"/>
      <sheetData sheetId="38" refreshError="1"/>
      <sheetData sheetId="39" refreshError="1"/>
      <sheetData sheetId="40">
        <row r="66">
          <cell r="G66">
            <v>81489.785000000003</v>
          </cell>
        </row>
      </sheetData>
      <sheetData sheetId="41">
        <row r="66">
          <cell r="G66">
            <v>81489.785000000003</v>
          </cell>
        </row>
      </sheetData>
      <sheetData sheetId="42">
        <row r="66">
          <cell r="G66">
            <v>81489.785000000003</v>
          </cell>
        </row>
      </sheetData>
      <sheetData sheetId="43">
        <row r="66">
          <cell r="G66">
            <v>81489.785000000003</v>
          </cell>
        </row>
      </sheetData>
      <sheetData sheetId="44">
        <row r="66">
          <cell r="G66">
            <v>81489.785000000003</v>
          </cell>
        </row>
      </sheetData>
      <sheetData sheetId="45">
        <row r="66">
          <cell r="G66">
            <v>81489.785000000003</v>
          </cell>
        </row>
      </sheetData>
      <sheetData sheetId="46">
        <row r="66">
          <cell r="G66">
            <v>81489.785000000003</v>
          </cell>
        </row>
      </sheetData>
      <sheetData sheetId="47">
        <row r="66">
          <cell r="G66">
            <v>81489.785000000003</v>
          </cell>
        </row>
      </sheetData>
      <sheetData sheetId="48">
        <row r="66">
          <cell r="G66">
            <v>81489.785000000003</v>
          </cell>
        </row>
      </sheetData>
      <sheetData sheetId="49">
        <row r="66">
          <cell r="G66">
            <v>81489.785000000003</v>
          </cell>
        </row>
      </sheetData>
      <sheetData sheetId="50">
        <row r="66">
          <cell r="G66">
            <v>81489.785000000003</v>
          </cell>
        </row>
      </sheetData>
      <sheetData sheetId="51">
        <row r="66">
          <cell r="G66">
            <v>81489.785000000003</v>
          </cell>
        </row>
      </sheetData>
      <sheetData sheetId="52">
        <row r="66">
          <cell r="G66">
            <v>81489.785000000003</v>
          </cell>
        </row>
      </sheetData>
      <sheetData sheetId="53">
        <row r="66">
          <cell r="G66">
            <v>81489.785000000003</v>
          </cell>
        </row>
      </sheetData>
      <sheetData sheetId="54">
        <row r="66">
          <cell r="G66">
            <v>81489.785000000003</v>
          </cell>
        </row>
      </sheetData>
      <sheetData sheetId="55">
        <row r="66">
          <cell r="G66">
            <v>81489.785000000003</v>
          </cell>
        </row>
      </sheetData>
      <sheetData sheetId="56">
        <row r="66">
          <cell r="G66">
            <v>81489.785000000003</v>
          </cell>
        </row>
      </sheetData>
      <sheetData sheetId="57">
        <row r="66">
          <cell r="G66">
            <v>81489.785000000003</v>
          </cell>
        </row>
      </sheetData>
      <sheetData sheetId="58" refreshError="1"/>
      <sheetData sheetId="59" refreshError="1"/>
      <sheetData sheetId="60" refreshError="1"/>
      <sheetData sheetId="61">
        <row r="66">
          <cell r="G66">
            <v>81489.785000000003</v>
          </cell>
        </row>
      </sheetData>
      <sheetData sheetId="62">
        <row r="66">
          <cell r="G66">
            <v>81489.785000000003</v>
          </cell>
        </row>
      </sheetData>
      <sheetData sheetId="63">
        <row r="66">
          <cell r="G66">
            <v>81489.785000000003</v>
          </cell>
        </row>
      </sheetData>
      <sheetData sheetId="64">
        <row r="66">
          <cell r="G66">
            <v>81489.785000000003</v>
          </cell>
        </row>
      </sheetData>
      <sheetData sheetId="65">
        <row r="66">
          <cell r="G66">
            <v>81489.785000000003</v>
          </cell>
        </row>
      </sheetData>
      <sheetData sheetId="66">
        <row r="66">
          <cell r="G66">
            <v>81489.785000000003</v>
          </cell>
        </row>
      </sheetData>
      <sheetData sheetId="67">
        <row r="66">
          <cell r="G66">
            <v>81489.785000000003</v>
          </cell>
        </row>
      </sheetData>
      <sheetData sheetId="68">
        <row r="66">
          <cell r="G66">
            <v>81489.785000000003</v>
          </cell>
        </row>
      </sheetData>
      <sheetData sheetId="69">
        <row r="66">
          <cell r="G66">
            <v>81489.785000000003</v>
          </cell>
        </row>
      </sheetData>
      <sheetData sheetId="70">
        <row r="66">
          <cell r="G66">
            <v>81489.785000000003</v>
          </cell>
        </row>
      </sheetData>
      <sheetData sheetId="71">
        <row r="66">
          <cell r="G66">
            <v>81489.785000000003</v>
          </cell>
        </row>
      </sheetData>
      <sheetData sheetId="72">
        <row r="66">
          <cell r="G66">
            <v>81489.785000000003</v>
          </cell>
        </row>
      </sheetData>
      <sheetData sheetId="73" refreshError="1"/>
      <sheetData sheetId="74" refreshError="1"/>
      <sheetData sheetId="75" refreshError="1"/>
      <sheetData sheetId="76" refreshError="1"/>
      <sheetData sheetId="77" refreshError="1"/>
      <sheetData sheetId="78">
        <row r="66">
          <cell r="G66">
            <v>81489.785000000003</v>
          </cell>
        </row>
      </sheetData>
      <sheetData sheetId="79"/>
      <sheetData sheetId="80"/>
      <sheetData sheetId="81"/>
      <sheetData sheetId="82"/>
      <sheetData sheetId="83"/>
      <sheetData sheetId="84"/>
      <sheetData sheetId="85"/>
      <sheetData sheetId="86"/>
      <sheetData sheetId="87">
        <row r="66">
          <cell r="G66">
            <v>81489.785000000003</v>
          </cell>
        </row>
      </sheetData>
      <sheetData sheetId="88"/>
      <sheetData sheetId="89"/>
      <sheetData sheetId="90">
        <row r="66">
          <cell r="G66">
            <v>81489.785000000003</v>
          </cell>
        </row>
      </sheetData>
      <sheetData sheetId="91"/>
      <sheetData sheetId="92"/>
      <sheetData sheetId="93"/>
      <sheetData sheetId="94"/>
      <sheetData sheetId="95"/>
      <sheetData sheetId="96"/>
      <sheetData sheetId="97"/>
      <sheetData sheetId="98"/>
      <sheetData sheetId="99">
        <row r="66">
          <cell r="G66">
            <v>81489.785000000003</v>
          </cell>
        </row>
      </sheetData>
      <sheetData sheetId="100"/>
      <sheetData sheetId="101"/>
      <sheetData sheetId="102">
        <row r="66">
          <cell r="G66">
            <v>81489.785000000003</v>
          </cell>
        </row>
      </sheetData>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 sheetId="119" refreshError="1"/>
      <sheetData sheetId="1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tabSelected="1" view="pageLayout" zoomScaleNormal="100" zoomScaleSheetLayoutView="100" workbookViewId="0">
      <selection activeCell="B13" sqref="B13"/>
    </sheetView>
  </sheetViews>
  <sheetFormatPr defaultRowHeight="12.75"/>
  <cols>
    <col min="1" max="1" width="6.28515625" style="36" customWidth="1"/>
    <col min="2" max="2" width="68.7109375" style="36" customWidth="1"/>
    <col min="3" max="256" width="9.140625" style="36"/>
    <col min="257" max="257" width="18.5703125" style="36" customWidth="1"/>
    <col min="258" max="258" width="53.5703125" style="36" customWidth="1"/>
    <col min="259" max="512" width="9.140625" style="36"/>
    <col min="513" max="513" width="18.5703125" style="36" customWidth="1"/>
    <col min="514" max="514" width="53.5703125" style="36" customWidth="1"/>
    <col min="515" max="768" width="9.140625" style="36"/>
    <col min="769" max="769" width="18.5703125" style="36" customWidth="1"/>
    <col min="770" max="770" width="53.5703125" style="36" customWidth="1"/>
    <col min="771" max="1024" width="9.140625" style="36"/>
    <col min="1025" max="1025" width="18.5703125" style="36" customWidth="1"/>
    <col min="1026" max="1026" width="53.5703125" style="36" customWidth="1"/>
    <col min="1027" max="1280" width="9.140625" style="36"/>
    <col min="1281" max="1281" width="18.5703125" style="36" customWidth="1"/>
    <col min="1282" max="1282" width="53.5703125" style="36" customWidth="1"/>
    <col min="1283" max="1536" width="9.140625" style="36"/>
    <col min="1537" max="1537" width="18.5703125" style="36" customWidth="1"/>
    <col min="1538" max="1538" width="53.5703125" style="36" customWidth="1"/>
    <col min="1539" max="1792" width="9.140625" style="36"/>
    <col min="1793" max="1793" width="18.5703125" style="36" customWidth="1"/>
    <col min="1794" max="1794" width="53.5703125" style="36" customWidth="1"/>
    <col min="1795" max="2048" width="9.140625" style="36"/>
    <col min="2049" max="2049" width="18.5703125" style="36" customWidth="1"/>
    <col min="2050" max="2050" width="53.5703125" style="36" customWidth="1"/>
    <col min="2051" max="2304" width="9.140625" style="36"/>
    <col min="2305" max="2305" width="18.5703125" style="36" customWidth="1"/>
    <col min="2306" max="2306" width="53.5703125" style="36" customWidth="1"/>
    <col min="2307" max="2560" width="9.140625" style="36"/>
    <col min="2561" max="2561" width="18.5703125" style="36" customWidth="1"/>
    <col min="2562" max="2562" width="53.5703125" style="36" customWidth="1"/>
    <col min="2563" max="2816" width="9.140625" style="36"/>
    <col min="2817" max="2817" width="18.5703125" style="36" customWidth="1"/>
    <col min="2818" max="2818" width="53.5703125" style="36" customWidth="1"/>
    <col min="2819" max="3072" width="9.140625" style="36"/>
    <col min="3073" max="3073" width="18.5703125" style="36" customWidth="1"/>
    <col min="3074" max="3074" width="53.5703125" style="36" customWidth="1"/>
    <col min="3075" max="3328" width="9.140625" style="36"/>
    <col min="3329" max="3329" width="18.5703125" style="36" customWidth="1"/>
    <col min="3330" max="3330" width="53.5703125" style="36" customWidth="1"/>
    <col min="3331" max="3584" width="9.140625" style="36"/>
    <col min="3585" max="3585" width="18.5703125" style="36" customWidth="1"/>
    <col min="3586" max="3586" width="53.5703125" style="36" customWidth="1"/>
    <col min="3587" max="3840" width="9.140625" style="36"/>
    <col min="3841" max="3841" width="18.5703125" style="36" customWidth="1"/>
    <col min="3842" max="3842" width="53.5703125" style="36" customWidth="1"/>
    <col min="3843" max="4096" width="9.140625" style="36"/>
    <col min="4097" max="4097" width="18.5703125" style="36" customWidth="1"/>
    <col min="4098" max="4098" width="53.5703125" style="36" customWidth="1"/>
    <col min="4099" max="4352" width="9.140625" style="36"/>
    <col min="4353" max="4353" width="18.5703125" style="36" customWidth="1"/>
    <col min="4354" max="4354" width="53.5703125" style="36" customWidth="1"/>
    <col min="4355" max="4608" width="9.140625" style="36"/>
    <col min="4609" max="4609" width="18.5703125" style="36" customWidth="1"/>
    <col min="4610" max="4610" width="53.5703125" style="36" customWidth="1"/>
    <col min="4611" max="4864" width="9.140625" style="36"/>
    <col min="4865" max="4865" width="18.5703125" style="36" customWidth="1"/>
    <col min="4866" max="4866" width="53.5703125" style="36" customWidth="1"/>
    <col min="4867" max="5120" width="9.140625" style="36"/>
    <col min="5121" max="5121" width="18.5703125" style="36" customWidth="1"/>
    <col min="5122" max="5122" width="53.5703125" style="36" customWidth="1"/>
    <col min="5123" max="5376" width="9.140625" style="36"/>
    <col min="5377" max="5377" width="18.5703125" style="36" customWidth="1"/>
    <col min="5378" max="5378" width="53.5703125" style="36" customWidth="1"/>
    <col min="5379" max="5632" width="9.140625" style="36"/>
    <col min="5633" max="5633" width="18.5703125" style="36" customWidth="1"/>
    <col min="5634" max="5634" width="53.5703125" style="36" customWidth="1"/>
    <col min="5635" max="5888" width="9.140625" style="36"/>
    <col min="5889" max="5889" width="18.5703125" style="36" customWidth="1"/>
    <col min="5890" max="5890" width="53.5703125" style="36" customWidth="1"/>
    <col min="5891" max="6144" width="9.140625" style="36"/>
    <col min="6145" max="6145" width="18.5703125" style="36" customWidth="1"/>
    <col min="6146" max="6146" width="53.5703125" style="36" customWidth="1"/>
    <col min="6147" max="6400" width="9.140625" style="36"/>
    <col min="6401" max="6401" width="18.5703125" style="36" customWidth="1"/>
    <col min="6402" max="6402" width="53.5703125" style="36" customWidth="1"/>
    <col min="6403" max="6656" width="9.140625" style="36"/>
    <col min="6657" max="6657" width="18.5703125" style="36" customWidth="1"/>
    <col min="6658" max="6658" width="53.5703125" style="36" customWidth="1"/>
    <col min="6659" max="6912" width="9.140625" style="36"/>
    <col min="6913" max="6913" width="18.5703125" style="36" customWidth="1"/>
    <col min="6914" max="6914" width="53.5703125" style="36" customWidth="1"/>
    <col min="6915" max="7168" width="9.140625" style="36"/>
    <col min="7169" max="7169" width="18.5703125" style="36" customWidth="1"/>
    <col min="7170" max="7170" width="53.5703125" style="36" customWidth="1"/>
    <col min="7171" max="7424" width="9.140625" style="36"/>
    <col min="7425" max="7425" width="18.5703125" style="36" customWidth="1"/>
    <col min="7426" max="7426" width="53.5703125" style="36" customWidth="1"/>
    <col min="7427" max="7680" width="9.140625" style="36"/>
    <col min="7681" max="7681" width="18.5703125" style="36" customWidth="1"/>
    <col min="7682" max="7682" width="53.5703125" style="36" customWidth="1"/>
    <col min="7683" max="7936" width="9.140625" style="36"/>
    <col min="7937" max="7937" width="18.5703125" style="36" customWidth="1"/>
    <col min="7938" max="7938" width="53.5703125" style="36" customWidth="1"/>
    <col min="7939" max="8192" width="9.140625" style="36"/>
    <col min="8193" max="8193" width="18.5703125" style="36" customWidth="1"/>
    <col min="8194" max="8194" width="53.5703125" style="36" customWidth="1"/>
    <col min="8195" max="8448" width="9.140625" style="36"/>
    <col min="8449" max="8449" width="18.5703125" style="36" customWidth="1"/>
    <col min="8450" max="8450" width="53.5703125" style="36" customWidth="1"/>
    <col min="8451" max="8704" width="9.140625" style="36"/>
    <col min="8705" max="8705" width="18.5703125" style="36" customWidth="1"/>
    <col min="8706" max="8706" width="53.5703125" style="36" customWidth="1"/>
    <col min="8707" max="8960" width="9.140625" style="36"/>
    <col min="8961" max="8961" width="18.5703125" style="36" customWidth="1"/>
    <col min="8962" max="8962" width="53.5703125" style="36" customWidth="1"/>
    <col min="8963" max="9216" width="9.140625" style="36"/>
    <col min="9217" max="9217" width="18.5703125" style="36" customWidth="1"/>
    <col min="9218" max="9218" width="53.5703125" style="36" customWidth="1"/>
    <col min="9219" max="9472" width="9.140625" style="36"/>
    <col min="9473" max="9473" width="18.5703125" style="36" customWidth="1"/>
    <col min="9474" max="9474" width="53.5703125" style="36" customWidth="1"/>
    <col min="9475" max="9728" width="9.140625" style="36"/>
    <col min="9729" max="9729" width="18.5703125" style="36" customWidth="1"/>
    <col min="9730" max="9730" width="53.5703125" style="36" customWidth="1"/>
    <col min="9731" max="9984" width="9.140625" style="36"/>
    <col min="9985" max="9985" width="18.5703125" style="36" customWidth="1"/>
    <col min="9986" max="9986" width="53.5703125" style="36" customWidth="1"/>
    <col min="9987" max="10240" width="9.140625" style="36"/>
    <col min="10241" max="10241" width="18.5703125" style="36" customWidth="1"/>
    <col min="10242" max="10242" width="53.5703125" style="36" customWidth="1"/>
    <col min="10243" max="10496" width="9.140625" style="36"/>
    <col min="10497" max="10497" width="18.5703125" style="36" customWidth="1"/>
    <col min="10498" max="10498" width="53.5703125" style="36" customWidth="1"/>
    <col min="10499" max="10752" width="9.140625" style="36"/>
    <col min="10753" max="10753" width="18.5703125" style="36" customWidth="1"/>
    <col min="10754" max="10754" width="53.5703125" style="36" customWidth="1"/>
    <col min="10755" max="11008" width="9.140625" style="36"/>
    <col min="11009" max="11009" width="18.5703125" style="36" customWidth="1"/>
    <col min="11010" max="11010" width="53.5703125" style="36" customWidth="1"/>
    <col min="11011" max="11264" width="9.140625" style="36"/>
    <col min="11265" max="11265" width="18.5703125" style="36" customWidth="1"/>
    <col min="11266" max="11266" width="53.5703125" style="36" customWidth="1"/>
    <col min="11267" max="11520" width="9.140625" style="36"/>
    <col min="11521" max="11521" width="18.5703125" style="36" customWidth="1"/>
    <col min="11522" max="11522" width="53.5703125" style="36" customWidth="1"/>
    <col min="11523" max="11776" width="9.140625" style="36"/>
    <col min="11777" max="11777" width="18.5703125" style="36" customWidth="1"/>
    <col min="11778" max="11778" width="53.5703125" style="36" customWidth="1"/>
    <col min="11779" max="12032" width="9.140625" style="36"/>
    <col min="12033" max="12033" width="18.5703125" style="36" customWidth="1"/>
    <col min="12034" max="12034" width="53.5703125" style="36" customWidth="1"/>
    <col min="12035" max="12288" width="9.140625" style="36"/>
    <col min="12289" max="12289" width="18.5703125" style="36" customWidth="1"/>
    <col min="12290" max="12290" width="53.5703125" style="36" customWidth="1"/>
    <col min="12291" max="12544" width="9.140625" style="36"/>
    <col min="12545" max="12545" width="18.5703125" style="36" customWidth="1"/>
    <col min="12546" max="12546" width="53.5703125" style="36" customWidth="1"/>
    <col min="12547" max="12800" width="9.140625" style="36"/>
    <col min="12801" max="12801" width="18.5703125" style="36" customWidth="1"/>
    <col min="12802" max="12802" width="53.5703125" style="36" customWidth="1"/>
    <col min="12803" max="13056" width="9.140625" style="36"/>
    <col min="13057" max="13057" width="18.5703125" style="36" customWidth="1"/>
    <col min="13058" max="13058" width="53.5703125" style="36" customWidth="1"/>
    <col min="13059" max="13312" width="9.140625" style="36"/>
    <col min="13313" max="13313" width="18.5703125" style="36" customWidth="1"/>
    <col min="13314" max="13314" width="53.5703125" style="36" customWidth="1"/>
    <col min="13315" max="13568" width="9.140625" style="36"/>
    <col min="13569" max="13569" width="18.5703125" style="36" customWidth="1"/>
    <col min="13570" max="13570" width="53.5703125" style="36" customWidth="1"/>
    <col min="13571" max="13824" width="9.140625" style="36"/>
    <col min="13825" max="13825" width="18.5703125" style="36" customWidth="1"/>
    <col min="13826" max="13826" width="53.5703125" style="36" customWidth="1"/>
    <col min="13827" max="14080" width="9.140625" style="36"/>
    <col min="14081" max="14081" width="18.5703125" style="36" customWidth="1"/>
    <col min="14082" max="14082" width="53.5703125" style="36" customWidth="1"/>
    <col min="14083" max="14336" width="9.140625" style="36"/>
    <col min="14337" max="14337" width="18.5703125" style="36" customWidth="1"/>
    <col min="14338" max="14338" width="53.5703125" style="36" customWidth="1"/>
    <col min="14339" max="14592" width="9.140625" style="36"/>
    <col min="14593" max="14593" width="18.5703125" style="36" customWidth="1"/>
    <col min="14594" max="14594" width="53.5703125" style="36" customWidth="1"/>
    <col min="14595" max="14848" width="9.140625" style="36"/>
    <col min="14849" max="14849" width="18.5703125" style="36" customWidth="1"/>
    <col min="14850" max="14850" width="53.5703125" style="36" customWidth="1"/>
    <col min="14851" max="15104" width="9.140625" style="36"/>
    <col min="15105" max="15105" width="18.5703125" style="36" customWidth="1"/>
    <col min="15106" max="15106" width="53.5703125" style="36" customWidth="1"/>
    <col min="15107" max="15360" width="9.140625" style="36"/>
    <col min="15361" max="15361" width="18.5703125" style="36" customWidth="1"/>
    <col min="15362" max="15362" width="53.5703125" style="36" customWidth="1"/>
    <col min="15363" max="15616" width="9.140625" style="36"/>
    <col min="15617" max="15617" width="18.5703125" style="36" customWidth="1"/>
    <col min="15618" max="15618" width="53.5703125" style="36" customWidth="1"/>
    <col min="15619" max="15872" width="9.140625" style="36"/>
    <col min="15873" max="15873" width="18.5703125" style="36" customWidth="1"/>
    <col min="15874" max="15874" width="53.5703125" style="36" customWidth="1"/>
    <col min="15875" max="16128" width="9.140625" style="36"/>
    <col min="16129" max="16129" width="18.5703125" style="36" customWidth="1"/>
    <col min="16130" max="16130" width="53.5703125" style="36" customWidth="1"/>
    <col min="16131" max="16384" width="9.140625" style="36"/>
  </cols>
  <sheetData>
    <row r="1" spans="2:2">
      <c r="B1" s="46"/>
    </row>
    <row r="2" spans="2:2">
      <c r="B2" s="45"/>
    </row>
    <row r="3" spans="2:2" ht="25.5">
      <c r="B3" s="44" t="s">
        <v>287</v>
      </c>
    </row>
    <row r="4" spans="2:2">
      <c r="B4" s="42"/>
    </row>
    <row r="5" spans="2:2" ht="13.5" thickBot="1">
      <c r="B5" s="42"/>
    </row>
    <row r="6" spans="2:2">
      <c r="B6" s="43" t="s">
        <v>23</v>
      </c>
    </row>
    <row r="7" spans="2:2" ht="89.25">
      <c r="B7" s="47" t="s">
        <v>130</v>
      </c>
    </row>
    <row r="8" spans="2:2" ht="13.5" thickBot="1">
      <c r="B8" s="39"/>
    </row>
    <row r="9" spans="2:2">
      <c r="B9" s="38" t="s">
        <v>22</v>
      </c>
    </row>
    <row r="10" spans="2:2" ht="38.25">
      <c r="B10" s="89" t="s">
        <v>131</v>
      </c>
    </row>
    <row r="12" spans="2:2">
      <c r="B12" s="38" t="s">
        <v>21</v>
      </c>
    </row>
    <row r="13" spans="2:2">
      <c r="B13" s="90" t="s">
        <v>288</v>
      </c>
    </row>
    <row r="15" spans="2:2">
      <c r="B15" s="38"/>
    </row>
    <row r="16" spans="2:2">
      <c r="B16" s="42"/>
    </row>
    <row r="20" spans="1:2">
      <c r="A20" s="41"/>
      <c r="B20" s="41"/>
    </row>
    <row r="21" spans="1:2">
      <c r="A21" s="41"/>
      <c r="B21" s="41"/>
    </row>
    <row r="22" spans="1:2">
      <c r="A22" s="41"/>
      <c r="B22" s="41"/>
    </row>
    <row r="23" spans="1:2">
      <c r="A23" s="41"/>
      <c r="B23" s="41"/>
    </row>
    <row r="24" spans="1:2">
      <c r="A24" s="41"/>
      <c r="B24" s="41"/>
    </row>
    <row r="25" spans="1:2">
      <c r="B25" s="41"/>
    </row>
    <row r="26" spans="1:2">
      <c r="B26" s="41"/>
    </row>
    <row r="27" spans="1:2">
      <c r="B27" s="41"/>
    </row>
    <row r="28" spans="1:2">
      <c r="B28" s="41"/>
    </row>
    <row r="29" spans="1:2">
      <c r="B29" s="41"/>
    </row>
    <row r="30" spans="1:2">
      <c r="B30" s="41"/>
    </row>
    <row r="31" spans="1:2">
      <c r="B31" s="41"/>
    </row>
    <row r="32" spans="1:2">
      <c r="B32" s="41"/>
    </row>
    <row r="33" spans="2:2">
      <c r="B33" s="40"/>
    </row>
    <row r="34" spans="2:2" ht="11.25" customHeight="1" thickBot="1">
      <c r="B34" s="39"/>
    </row>
    <row r="35" spans="2:2">
      <c r="B35" s="38" t="s">
        <v>20</v>
      </c>
    </row>
    <row r="36" spans="2:2">
      <c r="B36" s="37" t="s">
        <v>129</v>
      </c>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54"/>
  <sheetViews>
    <sheetView view="pageLayout" zoomScaleNormal="100" zoomScaleSheetLayoutView="100" workbookViewId="0">
      <selection activeCell="G6" sqref="G6"/>
    </sheetView>
  </sheetViews>
  <sheetFormatPr defaultColWidth="8.85546875" defaultRowHeight="12.75"/>
  <cols>
    <col min="1" max="1" width="5.28515625" style="93" customWidth="1"/>
    <col min="2" max="2" width="80.140625" style="93" customWidth="1"/>
    <col min="3" max="16384" width="8.85546875" style="93"/>
  </cols>
  <sheetData>
    <row r="2" spans="1:3" ht="18">
      <c r="A2" s="105"/>
      <c r="B2" s="96" t="s">
        <v>265</v>
      </c>
      <c r="C2" s="95"/>
    </row>
    <row r="3" spans="1:3" ht="18">
      <c r="A3" s="105"/>
      <c r="B3" s="96"/>
      <c r="C3" s="95"/>
    </row>
    <row r="4" spans="1:3">
      <c r="A4" s="97" t="s">
        <v>8</v>
      </c>
      <c r="B4" s="96" t="s">
        <v>264</v>
      </c>
      <c r="C4" s="95"/>
    </row>
    <row r="5" spans="1:3" ht="142.5" customHeight="1">
      <c r="A5" s="104"/>
      <c r="B5" s="99" t="s">
        <v>263</v>
      </c>
      <c r="C5" s="95"/>
    </row>
    <row r="6" spans="1:3" ht="129" customHeight="1">
      <c r="A6" s="104"/>
      <c r="B6" s="99" t="s">
        <v>262</v>
      </c>
      <c r="C6" s="95"/>
    </row>
    <row r="7" spans="1:3" ht="65.25" customHeight="1">
      <c r="A7" s="103"/>
      <c r="B7" s="99" t="s">
        <v>261</v>
      </c>
      <c r="C7" s="95"/>
    </row>
    <row r="8" spans="1:3" ht="25.5">
      <c r="A8" s="97"/>
      <c r="B8" s="99" t="s">
        <v>260</v>
      </c>
      <c r="C8" s="95"/>
    </row>
    <row r="9" spans="1:3" ht="25.5">
      <c r="A9" s="102"/>
      <c r="B9" s="99" t="s">
        <v>259</v>
      </c>
      <c r="C9" s="95"/>
    </row>
    <row r="10" spans="1:3" ht="40.9" customHeight="1">
      <c r="A10" s="102"/>
      <c r="B10" s="101" t="s">
        <v>258</v>
      </c>
      <c r="C10" s="95"/>
    </row>
    <row r="11" spans="1:3" ht="25.5">
      <c r="A11" s="102"/>
      <c r="B11" s="101" t="s">
        <v>257</v>
      </c>
      <c r="C11" s="95"/>
    </row>
    <row r="12" spans="1:3" ht="78" customHeight="1">
      <c r="A12" s="100"/>
      <c r="B12" s="99" t="s">
        <v>256</v>
      </c>
      <c r="C12" s="95"/>
    </row>
    <row r="13" spans="1:3" ht="102.75" customHeight="1">
      <c r="A13" s="100"/>
      <c r="B13" s="99" t="s">
        <v>255</v>
      </c>
      <c r="C13" s="95"/>
    </row>
    <row r="14" spans="1:3" ht="78" customHeight="1">
      <c r="A14" s="100"/>
      <c r="B14" s="99" t="s">
        <v>254</v>
      </c>
      <c r="C14" s="95"/>
    </row>
    <row r="15" spans="1:3" ht="75.75" customHeight="1">
      <c r="A15" s="100"/>
      <c r="B15" s="99" t="s">
        <v>253</v>
      </c>
      <c r="C15" s="95"/>
    </row>
    <row r="16" spans="1:3" ht="103.5" customHeight="1">
      <c r="B16" s="99" t="s">
        <v>252</v>
      </c>
    </row>
    <row r="17" spans="1:3" ht="115.5" customHeight="1">
      <c r="B17" s="99" t="s">
        <v>251</v>
      </c>
    </row>
    <row r="18" spans="1:3" ht="65.25" customHeight="1">
      <c r="B18" s="99" t="s">
        <v>250</v>
      </c>
    </row>
    <row r="19" spans="1:3">
      <c r="A19" s="97" t="s">
        <v>10</v>
      </c>
      <c r="B19" s="96" t="s">
        <v>249</v>
      </c>
      <c r="C19" s="95"/>
    </row>
    <row r="20" spans="1:3" ht="38.25">
      <c r="B20" s="99" t="s">
        <v>248</v>
      </c>
    </row>
    <row r="21" spans="1:3">
      <c r="A21" s="97" t="s">
        <v>11</v>
      </c>
      <c r="B21" s="96" t="s">
        <v>247</v>
      </c>
      <c r="C21" s="95"/>
    </row>
    <row r="22" spans="1:3" ht="102.75" customHeight="1">
      <c r="B22" s="99" t="s">
        <v>246</v>
      </c>
    </row>
    <row r="23" spans="1:3" ht="115.5" customHeight="1">
      <c r="B23" s="99" t="s">
        <v>245</v>
      </c>
    </row>
    <row r="24" spans="1:3">
      <c r="A24" s="97" t="s">
        <v>12</v>
      </c>
      <c r="B24" s="96" t="s">
        <v>244</v>
      </c>
      <c r="C24" s="95"/>
    </row>
    <row r="25" spans="1:3" ht="101.25" customHeight="1">
      <c r="B25" s="99" t="s">
        <v>243</v>
      </c>
    </row>
    <row r="26" spans="1:3" ht="114.75">
      <c r="B26" s="94" t="s">
        <v>242</v>
      </c>
    </row>
    <row r="27" spans="1:3">
      <c r="A27" s="97" t="s">
        <v>17</v>
      </c>
      <c r="B27" s="96" t="s">
        <v>241</v>
      </c>
      <c r="C27" s="95"/>
    </row>
    <row r="28" spans="1:3" ht="166.5" customHeight="1">
      <c r="B28" s="94" t="s">
        <v>240</v>
      </c>
    </row>
    <row r="29" spans="1:3" ht="38.25">
      <c r="B29" s="98" t="s">
        <v>239</v>
      </c>
    </row>
    <row r="30" spans="1:3">
      <c r="A30" s="97" t="s">
        <v>75</v>
      </c>
      <c r="B30" s="96" t="s">
        <v>238</v>
      </c>
      <c r="C30" s="95"/>
    </row>
    <row r="31" spans="1:3" ht="92.25" customHeight="1">
      <c r="B31" s="94" t="s">
        <v>237</v>
      </c>
    </row>
    <row r="32" spans="1:3">
      <c r="A32" s="97" t="s">
        <v>81</v>
      </c>
      <c r="B32" s="96" t="s">
        <v>236</v>
      </c>
      <c r="C32" s="95"/>
    </row>
    <row r="33" spans="1:3" ht="90.75" customHeight="1">
      <c r="B33" s="94" t="s">
        <v>235</v>
      </c>
    </row>
    <row r="34" spans="1:3" ht="77.25" customHeight="1">
      <c r="B34" s="94" t="s">
        <v>234</v>
      </c>
    </row>
    <row r="35" spans="1:3">
      <c r="A35" s="97" t="s">
        <v>102</v>
      </c>
      <c r="B35" s="96" t="s">
        <v>233</v>
      </c>
      <c r="C35" s="95"/>
    </row>
    <row r="36" spans="1:3" ht="102.75" customHeight="1">
      <c r="B36" s="94" t="s">
        <v>232</v>
      </c>
    </row>
    <row r="37" spans="1:3">
      <c r="A37" s="97" t="s">
        <v>231</v>
      </c>
      <c r="B37" s="96" t="s">
        <v>230</v>
      </c>
      <c r="C37" s="95"/>
    </row>
    <row r="38" spans="1:3" ht="66" customHeight="1">
      <c r="B38" s="94" t="s">
        <v>229</v>
      </c>
    </row>
    <row r="39" spans="1:3">
      <c r="A39" s="97" t="s">
        <v>228</v>
      </c>
      <c r="B39" s="96" t="s">
        <v>227</v>
      </c>
      <c r="C39" s="95"/>
    </row>
    <row r="40" spans="1:3" ht="102.75" customHeight="1">
      <c r="B40" s="94" t="s">
        <v>226</v>
      </c>
    </row>
    <row r="41" spans="1:3" ht="91.5" customHeight="1">
      <c r="B41" s="94" t="s">
        <v>225</v>
      </c>
    </row>
    <row r="42" spans="1:3" ht="115.5" customHeight="1">
      <c r="B42" s="94" t="s">
        <v>224</v>
      </c>
    </row>
    <row r="43" spans="1:3">
      <c r="B43" s="94"/>
    </row>
    <row r="44" spans="1:3">
      <c r="B44" s="94"/>
    </row>
    <row r="45" spans="1:3">
      <c r="B45" s="94"/>
    </row>
    <row r="46" spans="1:3">
      <c r="B46" s="94"/>
    </row>
    <row r="47" spans="1:3">
      <c r="B47" s="94"/>
    </row>
    <row r="48" spans="1:3">
      <c r="B48" s="94"/>
    </row>
    <row r="49" spans="2:2">
      <c r="B49" s="94"/>
    </row>
    <row r="50" spans="2:2">
      <c r="B50" s="94"/>
    </row>
    <row r="51" spans="2:2">
      <c r="B51" s="94"/>
    </row>
    <row r="52" spans="2:2">
      <c r="B52" s="94"/>
    </row>
    <row r="53" spans="2:2">
      <c r="B53" s="94"/>
    </row>
    <row r="54" spans="2:2">
      <c r="B54" s="94"/>
    </row>
  </sheetData>
  <pageMargins left="0.74803149606299213" right="0.6692913385826772" top="0.98425196850393704" bottom="0.98425196850393704" header="0.51181102362204722" footer="0.51181102362204722"/>
  <pageSetup paperSize="9" orientation="portrait"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H157"/>
  <sheetViews>
    <sheetView view="pageBreakPreview" topLeftCell="B1" zoomScale="90" zoomScaleNormal="100" zoomScaleSheetLayoutView="90" workbookViewId="0">
      <pane ySplit="2" topLeftCell="A33" activePane="bottomLeft" state="frozen"/>
      <selection pane="bottomLeft" activeCell="F140" sqref="F4:F140"/>
    </sheetView>
  </sheetViews>
  <sheetFormatPr defaultRowHeight="15" outlineLevelRow="1"/>
  <cols>
    <col min="1" max="1" width="10.140625" style="3" customWidth="1"/>
    <col min="2" max="2" width="9.140625" style="24"/>
    <col min="3" max="3" width="51.42578125" style="12" customWidth="1"/>
    <col min="4" max="4" width="9.140625" style="11" customWidth="1"/>
    <col min="5" max="5" width="9.140625" style="13"/>
    <col min="6" max="6" width="10.28515625" style="28" bestFit="1" customWidth="1"/>
    <col min="7" max="7" width="19.140625" style="28" customWidth="1"/>
    <col min="8" max="8" width="25.5703125" style="3" customWidth="1"/>
  </cols>
  <sheetData>
    <row r="2" spans="1:8" ht="25.5">
      <c r="A2" s="2" t="s">
        <v>0</v>
      </c>
      <c r="B2" s="4" t="s">
        <v>1</v>
      </c>
      <c r="C2" s="5" t="s">
        <v>2</v>
      </c>
      <c r="D2" s="5" t="s">
        <v>3</v>
      </c>
      <c r="E2" s="6" t="s">
        <v>4</v>
      </c>
      <c r="F2" s="31" t="s">
        <v>5</v>
      </c>
      <c r="G2" s="26" t="s">
        <v>6</v>
      </c>
      <c r="H2" s="1" t="s">
        <v>7</v>
      </c>
    </row>
    <row r="4" spans="1:8">
      <c r="B4" s="7" t="s">
        <v>8</v>
      </c>
      <c r="C4" s="8" t="s">
        <v>24</v>
      </c>
      <c r="D4" s="9"/>
      <c r="E4" s="10"/>
      <c r="F4" s="32"/>
      <c r="G4" s="27"/>
    </row>
    <row r="5" spans="1:8" outlineLevel="1"/>
    <row r="6" spans="1:8" outlineLevel="1"/>
    <row r="7" spans="1:8" ht="77.25" outlineLevel="1">
      <c r="B7" s="24" t="s">
        <v>8</v>
      </c>
      <c r="C7" s="15" t="s">
        <v>38</v>
      </c>
    </row>
    <row r="8" spans="1:8" outlineLevel="1">
      <c r="C8" s="50" t="s">
        <v>36</v>
      </c>
      <c r="D8" s="51" t="s">
        <v>37</v>
      </c>
      <c r="E8" s="52">
        <v>1</v>
      </c>
      <c r="F8" s="52"/>
      <c r="G8" s="29">
        <f>E8*F8</f>
        <v>0</v>
      </c>
    </row>
    <row r="9" spans="1:8" outlineLevel="1"/>
    <row r="10" spans="1:8" ht="64.5" outlineLevel="1">
      <c r="B10" s="24" t="s">
        <v>10</v>
      </c>
      <c r="C10" s="48" t="s">
        <v>35</v>
      </c>
      <c r="F10" s="13"/>
      <c r="G10" s="49"/>
    </row>
    <row r="11" spans="1:8" outlineLevel="1">
      <c r="C11" s="50" t="s">
        <v>25</v>
      </c>
      <c r="D11" s="51" t="s">
        <v>15</v>
      </c>
      <c r="E11" s="52">
        <v>9</v>
      </c>
      <c r="F11" s="52"/>
      <c r="G11" s="29">
        <f>E11*F11</f>
        <v>0</v>
      </c>
    </row>
    <row r="12" spans="1:8" outlineLevel="1"/>
    <row r="13" spans="1:8" ht="51.75" outlineLevel="1">
      <c r="B13" s="25" t="s">
        <v>11</v>
      </c>
      <c r="C13" s="15" t="s">
        <v>26</v>
      </c>
    </row>
    <row r="14" spans="1:8" outlineLevel="1">
      <c r="B14" s="25"/>
      <c r="C14" s="50" t="s">
        <v>27</v>
      </c>
      <c r="D14" s="51" t="s">
        <v>15</v>
      </c>
      <c r="E14" s="52">
        <v>6</v>
      </c>
      <c r="F14" s="52"/>
      <c r="G14" s="29">
        <f>E14*F14</f>
        <v>0</v>
      </c>
    </row>
    <row r="15" spans="1:8" outlineLevel="1">
      <c r="B15" s="25"/>
    </row>
    <row r="16" spans="1:8" ht="77.25" outlineLevel="1">
      <c r="B16" s="25" t="s">
        <v>12</v>
      </c>
      <c r="C16" s="15" t="s">
        <v>101</v>
      </c>
    </row>
    <row r="17" spans="2:7" outlineLevel="1">
      <c r="B17" s="25"/>
      <c r="C17" s="50" t="s">
        <v>99</v>
      </c>
      <c r="D17" s="51" t="s">
        <v>100</v>
      </c>
      <c r="E17" s="52">
        <v>1</v>
      </c>
      <c r="F17" s="52"/>
      <c r="G17" s="29">
        <f>E17*F17</f>
        <v>0</v>
      </c>
    </row>
    <row r="18" spans="2:7" outlineLevel="1">
      <c r="B18" s="25"/>
      <c r="C18" s="50" t="s">
        <v>99</v>
      </c>
      <c r="D18" s="51" t="s">
        <v>100</v>
      </c>
      <c r="E18" s="52">
        <v>1</v>
      </c>
      <c r="F18" s="52"/>
      <c r="G18" s="29">
        <f>E18*F18</f>
        <v>0</v>
      </c>
    </row>
    <row r="19" spans="2:7" outlineLevel="1">
      <c r="B19" s="25"/>
    </row>
    <row r="20" spans="2:7" ht="102.75" outlineLevel="1">
      <c r="B20" s="25" t="s">
        <v>17</v>
      </c>
      <c r="C20" s="15" t="s">
        <v>93</v>
      </c>
    </row>
    <row r="21" spans="2:7" outlineLevel="1">
      <c r="C21" s="17"/>
      <c r="D21" s="51" t="s">
        <v>15</v>
      </c>
      <c r="E21" s="52">
        <v>33</v>
      </c>
      <c r="F21" s="52"/>
      <c r="G21" s="29">
        <f>E21*F21</f>
        <v>0</v>
      </c>
    </row>
    <row r="22" spans="2:7" outlineLevel="1"/>
    <row r="23" spans="2:7" ht="77.25" outlineLevel="1">
      <c r="B23" s="24" t="s">
        <v>75</v>
      </c>
      <c r="C23" s="15" t="s">
        <v>28</v>
      </c>
    </row>
    <row r="24" spans="2:7" outlineLevel="1">
      <c r="C24" s="17"/>
      <c r="D24" s="51" t="s">
        <v>15</v>
      </c>
      <c r="E24" s="52">
        <v>33</v>
      </c>
      <c r="F24" s="52"/>
      <c r="G24" s="29">
        <f>E24*F24</f>
        <v>0</v>
      </c>
    </row>
    <row r="25" spans="2:7" outlineLevel="1"/>
    <row r="26" spans="2:7" ht="90" outlineLevel="1">
      <c r="B26" s="24" t="s">
        <v>81</v>
      </c>
      <c r="C26" s="15" t="s">
        <v>29</v>
      </c>
    </row>
    <row r="27" spans="2:7" outlineLevel="1">
      <c r="C27" s="23" t="s">
        <v>32</v>
      </c>
      <c r="D27" s="51" t="s">
        <v>30</v>
      </c>
      <c r="E27" s="52">
        <v>1</v>
      </c>
      <c r="F27" s="52"/>
      <c r="G27" s="29">
        <f>E27*F27</f>
        <v>0</v>
      </c>
    </row>
    <row r="28" spans="2:7" outlineLevel="1">
      <c r="C28" s="23" t="s">
        <v>31</v>
      </c>
      <c r="D28" s="51" t="s">
        <v>30</v>
      </c>
      <c r="E28" s="52">
        <v>3</v>
      </c>
      <c r="F28" s="52"/>
      <c r="G28" s="29">
        <f>E28*F28</f>
        <v>0</v>
      </c>
    </row>
    <row r="29" spans="2:7" outlineLevel="1">
      <c r="C29" s="23" t="s">
        <v>33</v>
      </c>
      <c r="D29" s="51" t="s">
        <v>30</v>
      </c>
      <c r="E29" s="52">
        <v>1</v>
      </c>
      <c r="F29" s="52"/>
      <c r="G29" s="29">
        <f>E29*F29</f>
        <v>0</v>
      </c>
    </row>
    <row r="30" spans="2:7" outlineLevel="1">
      <c r="C30" s="23" t="s">
        <v>34</v>
      </c>
      <c r="D30" s="51" t="s">
        <v>30</v>
      </c>
      <c r="E30" s="52">
        <v>1</v>
      </c>
      <c r="F30" s="52"/>
      <c r="G30" s="29">
        <f>E30*F30</f>
        <v>0</v>
      </c>
    </row>
    <row r="31" spans="2:7" outlineLevel="1">
      <c r="C31" s="81"/>
      <c r="D31" s="82"/>
      <c r="E31" s="83"/>
      <c r="F31" s="83"/>
      <c r="G31" s="21"/>
    </row>
    <row r="32" spans="2:7" ht="76.5" outlineLevel="1">
      <c r="B32" s="24" t="s">
        <v>102</v>
      </c>
      <c r="C32" s="81" t="s">
        <v>97</v>
      </c>
      <c r="D32" s="82"/>
      <c r="E32" s="83"/>
      <c r="F32" s="83"/>
      <c r="G32" s="21"/>
    </row>
    <row r="33" spans="2:7" outlineLevel="1">
      <c r="C33" s="23" t="s">
        <v>98</v>
      </c>
      <c r="D33" s="51" t="s">
        <v>30</v>
      </c>
      <c r="E33" s="52">
        <v>1</v>
      </c>
      <c r="F33" s="52"/>
      <c r="G33" s="29">
        <f>E33*F33</f>
        <v>0</v>
      </c>
    </row>
    <row r="34" spans="2:7" outlineLevel="1"/>
    <row r="35" spans="2:7">
      <c r="B35" s="7" t="str">
        <f>B4</f>
        <v>1.</v>
      </c>
      <c r="C35" s="16" t="str">
        <f>C4</f>
        <v>RUŠILAČKI RADOVI</v>
      </c>
      <c r="D35" s="235" t="s">
        <v>18</v>
      </c>
      <c r="E35" s="235"/>
      <c r="F35" s="34"/>
      <c r="G35" s="30">
        <f>SUM(G5:G34)</f>
        <v>0</v>
      </c>
    </row>
    <row r="37" spans="2:7">
      <c r="B37" s="7" t="s">
        <v>10</v>
      </c>
      <c r="C37" s="8" t="s">
        <v>13</v>
      </c>
      <c r="D37" s="9"/>
      <c r="E37" s="10"/>
      <c r="F37" s="32"/>
      <c r="G37" s="27"/>
    </row>
    <row r="38" spans="2:7" outlineLevel="1"/>
    <row r="39" spans="2:7" ht="64.5" outlineLevel="1">
      <c r="B39" s="24" t="s">
        <v>8</v>
      </c>
      <c r="C39" s="12" t="s">
        <v>39</v>
      </c>
    </row>
    <row r="40" spans="2:7" ht="39" outlineLevel="1">
      <c r="C40" s="12" t="s">
        <v>42</v>
      </c>
    </row>
    <row r="41" spans="2:7" outlineLevel="1">
      <c r="C41" s="17" t="s">
        <v>40</v>
      </c>
      <c r="D41" s="14" t="s">
        <v>16</v>
      </c>
      <c r="E41" s="22">
        <v>35</v>
      </c>
      <c r="F41" s="33"/>
      <c r="G41" s="29">
        <f>E41*F41</f>
        <v>0</v>
      </c>
    </row>
    <row r="42" spans="2:7" outlineLevel="1">
      <c r="C42" s="17" t="s">
        <v>41</v>
      </c>
      <c r="D42" s="14" t="s">
        <v>16</v>
      </c>
      <c r="E42" s="22">
        <v>35</v>
      </c>
      <c r="F42" s="33"/>
      <c r="G42" s="29">
        <f>E42*F42</f>
        <v>0</v>
      </c>
    </row>
    <row r="43" spans="2:7" outlineLevel="1"/>
    <row r="44" spans="2:7" ht="51.75" outlineLevel="1">
      <c r="B44" s="24" t="s">
        <v>10</v>
      </c>
      <c r="C44" s="12" t="s">
        <v>43</v>
      </c>
    </row>
    <row r="45" spans="2:7" outlineLevel="1">
      <c r="C45" s="53" t="s">
        <v>44</v>
      </c>
      <c r="D45" s="14" t="s">
        <v>15</v>
      </c>
      <c r="E45" s="22">
        <v>33</v>
      </c>
      <c r="F45" s="33"/>
      <c r="G45" s="29">
        <f>E45*F45</f>
        <v>0</v>
      </c>
    </row>
    <row r="46" spans="2:7" outlineLevel="1"/>
    <row r="47" spans="2:7" ht="204.75" outlineLevel="1">
      <c r="B47" s="24" t="s">
        <v>11</v>
      </c>
      <c r="C47" s="12" t="s">
        <v>85</v>
      </c>
    </row>
    <row r="48" spans="2:7" ht="90" outlineLevel="1">
      <c r="C48" s="12" t="s">
        <v>124</v>
      </c>
    </row>
    <row r="49" spans="2:7" ht="26.25" outlineLevel="1">
      <c r="C49" s="74" t="s">
        <v>84</v>
      </c>
      <c r="D49" s="14" t="s">
        <v>15</v>
      </c>
      <c r="E49" s="75">
        <v>33</v>
      </c>
      <c r="F49" s="76"/>
      <c r="G49" s="29">
        <f>E49*F49</f>
        <v>0</v>
      </c>
    </row>
    <row r="50" spans="2:7" outlineLevel="1">
      <c r="C50" s="77"/>
      <c r="D50" s="78"/>
      <c r="E50" s="79"/>
      <c r="F50" s="80"/>
      <c r="G50" s="21"/>
    </row>
    <row r="51" spans="2:7" ht="51.75" outlineLevel="1">
      <c r="B51" s="24" t="s">
        <v>12</v>
      </c>
      <c r="C51" s="12" t="s">
        <v>83</v>
      </c>
    </row>
    <row r="52" spans="2:7" outlineLevel="1">
      <c r="C52" s="53" t="s">
        <v>51</v>
      </c>
      <c r="D52" s="14" t="s">
        <v>15</v>
      </c>
      <c r="E52" s="22">
        <v>6.5</v>
      </c>
      <c r="F52" s="33"/>
      <c r="G52" s="29">
        <f>E52*F52</f>
        <v>0</v>
      </c>
    </row>
    <row r="53" spans="2:7" outlineLevel="1"/>
    <row r="54" spans="2:7" ht="90" outlineLevel="1">
      <c r="B54" s="24" t="s">
        <v>17</v>
      </c>
      <c r="C54" s="12" t="s">
        <v>103</v>
      </c>
    </row>
    <row r="55" spans="2:7" outlineLevel="1">
      <c r="C55" s="53" t="s">
        <v>266</v>
      </c>
      <c r="D55" s="14" t="s">
        <v>16</v>
      </c>
      <c r="E55" s="22">
        <v>1.5</v>
      </c>
      <c r="F55" s="33"/>
      <c r="G55" s="29">
        <f>E55*F55</f>
        <v>0</v>
      </c>
    </row>
    <row r="56" spans="2:7" outlineLevel="1"/>
    <row r="57" spans="2:7" outlineLevel="1">
      <c r="B57" s="24" t="s">
        <v>75</v>
      </c>
      <c r="C57" s="15" t="s">
        <v>62</v>
      </c>
    </row>
    <row r="58" spans="2:7" ht="51.75" outlineLevel="1">
      <c r="C58" s="15" t="s">
        <v>63</v>
      </c>
    </row>
    <row r="59" spans="2:7" outlineLevel="1">
      <c r="C59" s="53" t="s">
        <v>64</v>
      </c>
      <c r="D59" s="14" t="s">
        <v>15</v>
      </c>
      <c r="E59" s="22">
        <v>22</v>
      </c>
      <c r="F59" s="33"/>
      <c r="G59" s="29">
        <f>E59*F59</f>
        <v>0</v>
      </c>
    </row>
    <row r="60" spans="2:7" outlineLevel="1"/>
    <row r="61" spans="2:7" ht="15" customHeight="1">
      <c r="B61" s="7" t="str">
        <f>B37</f>
        <v>2.</v>
      </c>
      <c r="C61" s="16" t="str">
        <f>C37</f>
        <v>ZIDARSKI RADOVI</v>
      </c>
      <c r="D61" s="235" t="s">
        <v>18</v>
      </c>
      <c r="E61" s="235"/>
      <c r="F61" s="34"/>
      <c r="G61" s="30">
        <f>SUM(G38:G60)</f>
        <v>0</v>
      </c>
    </row>
    <row r="63" spans="2:7">
      <c r="B63" s="7" t="s">
        <v>11</v>
      </c>
      <c r="C63" s="8" t="s">
        <v>45</v>
      </c>
      <c r="D63" s="9"/>
      <c r="E63" s="10"/>
      <c r="F63" s="32"/>
      <c r="G63" s="27"/>
    </row>
    <row r="64" spans="2:7" outlineLevel="1"/>
    <row r="65" spans="2:7" ht="77.25" outlineLevel="1">
      <c r="B65" s="24" t="s">
        <v>8</v>
      </c>
      <c r="C65" s="15" t="s">
        <v>52</v>
      </c>
    </row>
    <row r="66" spans="2:7" outlineLevel="1">
      <c r="C66" s="60"/>
      <c r="D66" s="61" t="s">
        <v>15</v>
      </c>
      <c r="E66" s="62">
        <v>9</v>
      </c>
      <c r="F66" s="63"/>
      <c r="G66" s="64">
        <f>E66*F66</f>
        <v>0</v>
      </c>
    </row>
    <row r="67" spans="2:7" outlineLevel="1">
      <c r="C67" s="55"/>
      <c r="D67" s="56"/>
      <c r="E67" s="57"/>
      <c r="F67" s="58"/>
      <c r="G67" s="59"/>
    </row>
    <row r="68" spans="2:7" ht="63.75" outlineLevel="1">
      <c r="B68" s="24" t="s">
        <v>10</v>
      </c>
      <c r="C68" s="65" t="s">
        <v>53</v>
      </c>
      <c r="D68" s="66"/>
      <c r="E68" s="67"/>
      <c r="F68" s="68"/>
      <c r="G68" s="69"/>
    </row>
    <row r="69" spans="2:7" outlineLevel="1">
      <c r="C69" s="53" t="s">
        <v>94</v>
      </c>
      <c r="D69" s="61" t="s">
        <v>15</v>
      </c>
      <c r="E69" s="62">
        <v>1.5</v>
      </c>
      <c r="F69" s="63"/>
      <c r="G69" s="64">
        <f>E69*F69</f>
        <v>0</v>
      </c>
    </row>
    <row r="70" spans="2:7" outlineLevel="1">
      <c r="C70" s="65"/>
      <c r="D70" s="66"/>
      <c r="E70" s="67"/>
      <c r="F70" s="68"/>
      <c r="G70" s="69"/>
    </row>
    <row r="71" spans="2:7" ht="63.75" outlineLevel="1">
      <c r="B71" s="24" t="s">
        <v>11</v>
      </c>
      <c r="C71" s="65" t="s">
        <v>95</v>
      </c>
      <c r="D71" s="66"/>
      <c r="E71" s="67"/>
      <c r="F71" s="68"/>
      <c r="G71" s="69"/>
    </row>
    <row r="72" spans="2:7" ht="25.5" outlineLevel="1">
      <c r="C72" s="65" t="s">
        <v>125</v>
      </c>
      <c r="D72" s="66"/>
      <c r="E72" s="67"/>
      <c r="F72" s="68"/>
      <c r="G72" s="69"/>
    </row>
    <row r="73" spans="2:7" ht="76.5" outlineLevel="1">
      <c r="C73" s="65" t="s">
        <v>126</v>
      </c>
      <c r="D73" s="66"/>
      <c r="E73" s="67"/>
      <c r="F73" s="68"/>
      <c r="G73" s="69"/>
    </row>
    <row r="74" spans="2:7" outlineLevel="1">
      <c r="C74" s="53" t="s">
        <v>54</v>
      </c>
      <c r="D74" s="61" t="s">
        <v>15</v>
      </c>
      <c r="E74" s="62">
        <v>33</v>
      </c>
      <c r="F74" s="63"/>
      <c r="G74" s="64">
        <f>E74*F74</f>
        <v>0</v>
      </c>
    </row>
    <row r="75" spans="2:7" outlineLevel="1">
      <c r="C75" s="53" t="s">
        <v>55</v>
      </c>
      <c r="D75" s="61" t="s">
        <v>15</v>
      </c>
      <c r="E75" s="62">
        <v>3</v>
      </c>
      <c r="F75" s="63"/>
      <c r="G75" s="64">
        <f>E75*F75</f>
        <v>0</v>
      </c>
    </row>
    <row r="76" spans="2:7" outlineLevel="1">
      <c r="C76" s="65"/>
      <c r="D76" s="66"/>
      <c r="E76" s="67"/>
      <c r="F76" s="68"/>
      <c r="G76" s="69"/>
    </row>
    <row r="77" spans="2:7" ht="15" customHeight="1">
      <c r="B77" s="7" t="str">
        <f>B63</f>
        <v>3.</v>
      </c>
      <c r="C77" s="16" t="str">
        <f>C63</f>
        <v>GIPSKARTONSKI I MONTAŽERSKI RADOVI</v>
      </c>
      <c r="D77" s="235" t="s">
        <v>18</v>
      </c>
      <c r="E77" s="235"/>
      <c r="F77" s="34"/>
      <c r="G77" s="30">
        <f>SUM(G64:G76)</f>
        <v>0</v>
      </c>
    </row>
    <row r="79" spans="2:7">
      <c r="B79" s="7" t="s">
        <v>12</v>
      </c>
      <c r="C79" s="8" t="s">
        <v>46</v>
      </c>
      <c r="D79" s="9"/>
      <c r="E79" s="10"/>
      <c r="F79" s="32"/>
      <c r="G79" s="27"/>
    </row>
    <row r="80" spans="2:7" outlineLevel="1"/>
    <row r="81" spans="2:7" ht="64.5" outlineLevel="1">
      <c r="B81" s="24" t="s">
        <v>8</v>
      </c>
      <c r="C81" s="12" t="s">
        <v>47</v>
      </c>
    </row>
    <row r="82" spans="2:7" outlineLevel="1">
      <c r="C82" s="54" t="s">
        <v>50</v>
      </c>
      <c r="D82" s="14" t="s">
        <v>15</v>
      </c>
      <c r="E82" s="18">
        <v>65</v>
      </c>
      <c r="F82" s="35"/>
      <c r="G82" s="29">
        <f>E82*F82</f>
        <v>0</v>
      </c>
    </row>
    <row r="83" spans="2:7" outlineLevel="1"/>
    <row r="84" spans="2:7" outlineLevel="1">
      <c r="B84" s="24" t="s">
        <v>10</v>
      </c>
      <c r="C84" s="15" t="s">
        <v>48</v>
      </c>
    </row>
    <row r="85" spans="2:7" ht="90" outlineLevel="1">
      <c r="C85" s="15" t="s">
        <v>96</v>
      </c>
    </row>
    <row r="86" spans="2:7" ht="64.5" outlineLevel="1">
      <c r="C86" s="15" t="s">
        <v>127</v>
      </c>
    </row>
    <row r="87" spans="2:7" outlineLevel="1">
      <c r="C87" s="54" t="s">
        <v>49</v>
      </c>
      <c r="D87" s="14" t="s">
        <v>15</v>
      </c>
      <c r="E87" s="18">
        <v>30</v>
      </c>
      <c r="F87" s="35"/>
      <c r="G87" s="29">
        <f>E87*F87</f>
        <v>0</v>
      </c>
    </row>
    <row r="88" spans="2:7" outlineLevel="1"/>
    <row r="89" spans="2:7" ht="102.75" outlineLevel="1">
      <c r="B89" s="24" t="s">
        <v>11</v>
      </c>
      <c r="C89" s="12" t="s">
        <v>128</v>
      </c>
    </row>
    <row r="90" spans="2:7" outlineLevel="1">
      <c r="C90" s="70" t="s">
        <v>60</v>
      </c>
    </row>
    <row r="91" spans="2:7" ht="25.5" outlineLevel="1">
      <c r="C91" s="54" t="s">
        <v>56</v>
      </c>
      <c r="D91" s="14" t="s">
        <v>15</v>
      </c>
      <c r="E91" s="18">
        <v>75</v>
      </c>
      <c r="F91" s="35"/>
      <c r="G91" s="29">
        <f>E91*F91</f>
        <v>0</v>
      </c>
    </row>
    <row r="92" spans="2:7" ht="25.5" outlineLevel="1">
      <c r="C92" s="54" t="s">
        <v>57</v>
      </c>
      <c r="D92" s="14" t="s">
        <v>15</v>
      </c>
      <c r="E92" s="18">
        <v>75</v>
      </c>
      <c r="F92" s="35"/>
      <c r="G92" s="29">
        <f>E92*F92</f>
        <v>0</v>
      </c>
    </row>
    <row r="93" spans="2:7" outlineLevel="1">
      <c r="C93" s="70" t="s">
        <v>61</v>
      </c>
    </row>
    <row r="94" spans="2:7" ht="25.5" outlineLevel="1">
      <c r="C94" s="54" t="s">
        <v>58</v>
      </c>
      <c r="D94" s="14" t="s">
        <v>15</v>
      </c>
      <c r="E94" s="18">
        <v>36</v>
      </c>
      <c r="F94" s="35"/>
      <c r="G94" s="29">
        <f>E94*F94</f>
        <v>0</v>
      </c>
    </row>
    <row r="95" spans="2:7" ht="25.5" outlineLevel="1">
      <c r="C95" s="54" t="s">
        <v>59</v>
      </c>
      <c r="D95" s="14" t="s">
        <v>15</v>
      </c>
      <c r="E95" s="18">
        <v>36</v>
      </c>
      <c r="F95" s="35"/>
      <c r="G95" s="29">
        <f>E95*F95</f>
        <v>0</v>
      </c>
    </row>
    <row r="96" spans="2:7" outlineLevel="1"/>
    <row r="97" spans="2:7" ht="15" customHeight="1">
      <c r="B97" s="7" t="str">
        <f>B79</f>
        <v>4.</v>
      </c>
      <c r="C97" s="16" t="str">
        <f>C79</f>
        <v>SOBOSLIKARSKI RADOVI</v>
      </c>
      <c r="D97" s="235" t="s">
        <v>18</v>
      </c>
      <c r="E97" s="235"/>
      <c r="F97" s="34"/>
      <c r="G97" s="30">
        <f>SUM(G80:G96)</f>
        <v>0</v>
      </c>
    </row>
    <row r="99" spans="2:7">
      <c r="B99" s="7" t="s">
        <v>17</v>
      </c>
      <c r="C99" s="8" t="s">
        <v>65</v>
      </c>
      <c r="D99" s="9"/>
      <c r="E99" s="10"/>
      <c r="F99" s="32"/>
      <c r="G99" s="27"/>
    </row>
    <row r="100" spans="2:7" outlineLevel="1"/>
    <row r="101" spans="2:7" ht="77.25" outlineLevel="1">
      <c r="C101" s="12" t="s">
        <v>66</v>
      </c>
    </row>
    <row r="102" spans="2:7" ht="51.75" outlineLevel="1">
      <c r="C102" s="71" t="s">
        <v>67</v>
      </c>
      <c r="E102" s="11"/>
      <c r="F102" s="11"/>
    </row>
    <row r="103" spans="2:7" outlineLevel="1">
      <c r="C103" s="71" t="s">
        <v>68</v>
      </c>
    </row>
    <row r="104" spans="2:7" outlineLevel="1">
      <c r="C104" s="71"/>
    </row>
    <row r="105" spans="2:7" outlineLevel="1">
      <c r="B105" s="24" t="s">
        <v>8</v>
      </c>
      <c r="C105" s="72" t="s">
        <v>69</v>
      </c>
    </row>
    <row r="106" spans="2:7" outlineLevel="1">
      <c r="C106" s="71" t="s">
        <v>70</v>
      </c>
    </row>
    <row r="107" spans="2:7" outlineLevel="1">
      <c r="C107" s="73" t="s">
        <v>71</v>
      </c>
      <c r="D107" s="14" t="s">
        <v>15</v>
      </c>
      <c r="E107" s="18">
        <v>3</v>
      </c>
      <c r="F107" s="35"/>
      <c r="G107" s="29">
        <f>E107*F107</f>
        <v>0</v>
      </c>
    </row>
    <row r="108" spans="2:7" outlineLevel="1">
      <c r="C108" s="73" t="s">
        <v>72</v>
      </c>
      <c r="D108" s="14" t="s">
        <v>15</v>
      </c>
      <c r="E108" s="18">
        <v>3</v>
      </c>
      <c r="F108" s="35"/>
      <c r="G108" s="29">
        <f>E108*F108</f>
        <v>0</v>
      </c>
    </row>
    <row r="109" spans="2:7" outlineLevel="1">
      <c r="C109" s="71"/>
    </row>
    <row r="110" spans="2:7" outlineLevel="1">
      <c r="B110" s="24" t="s">
        <v>10</v>
      </c>
      <c r="C110" s="70" t="s">
        <v>73</v>
      </c>
    </row>
    <row r="111" spans="2:7" outlineLevel="1">
      <c r="C111" s="71" t="s">
        <v>70</v>
      </c>
    </row>
    <row r="112" spans="2:7" outlineLevel="1">
      <c r="C112" s="73" t="s">
        <v>71</v>
      </c>
      <c r="D112" s="14" t="s">
        <v>15</v>
      </c>
      <c r="E112" s="18">
        <v>15</v>
      </c>
      <c r="F112" s="35"/>
      <c r="G112" s="29">
        <f>E112*F112</f>
        <v>0</v>
      </c>
    </row>
    <row r="113" spans="2:7" outlineLevel="1">
      <c r="C113" s="73" t="s">
        <v>72</v>
      </c>
      <c r="D113" s="14" t="s">
        <v>15</v>
      </c>
      <c r="E113" s="18">
        <v>15</v>
      </c>
      <c r="F113" s="35"/>
      <c r="G113" s="29">
        <f>E113*F113</f>
        <v>0</v>
      </c>
    </row>
    <row r="114" spans="2:7" outlineLevel="1">
      <c r="C114" s="71" t="s">
        <v>74</v>
      </c>
    </row>
    <row r="115" spans="2:7" outlineLevel="1">
      <c r="C115" s="73" t="s">
        <v>71</v>
      </c>
      <c r="D115" s="14" t="s">
        <v>15</v>
      </c>
      <c r="E115" s="18">
        <v>3</v>
      </c>
      <c r="F115" s="35"/>
      <c r="G115" s="29">
        <f>E115*F115</f>
        <v>0</v>
      </c>
    </row>
    <row r="116" spans="2:7" outlineLevel="1">
      <c r="C116" s="73" t="s">
        <v>72</v>
      </c>
      <c r="D116" s="14" t="s">
        <v>15</v>
      </c>
      <c r="E116" s="18">
        <v>3</v>
      </c>
      <c r="F116" s="35"/>
      <c r="G116" s="29">
        <f>E116*F116</f>
        <v>0</v>
      </c>
    </row>
    <row r="117" spans="2:7" outlineLevel="1">
      <c r="C117" s="71"/>
    </row>
    <row r="118" spans="2:7" ht="15" customHeight="1">
      <c r="B118" s="7" t="str">
        <f>B99</f>
        <v>5.</v>
      </c>
      <c r="C118" s="16" t="str">
        <f>C99</f>
        <v>KERAMIČARSKI RADOVI</v>
      </c>
      <c r="D118" s="235" t="s">
        <v>18</v>
      </c>
      <c r="E118" s="235"/>
      <c r="F118" s="34"/>
      <c r="G118" s="30">
        <f>SUM(G100:G117)</f>
        <v>0</v>
      </c>
    </row>
    <row r="120" spans="2:7">
      <c r="B120" s="7" t="s">
        <v>75</v>
      </c>
      <c r="C120" s="8" t="s">
        <v>76</v>
      </c>
      <c r="D120" s="9"/>
      <c r="E120" s="10"/>
      <c r="F120" s="32"/>
      <c r="G120" s="27"/>
    </row>
    <row r="121" spans="2:7" outlineLevel="1"/>
    <row r="122" spans="2:7" ht="64.5" outlineLevel="1">
      <c r="B122" s="24" t="s">
        <v>8</v>
      </c>
      <c r="C122" s="12" t="s">
        <v>77</v>
      </c>
    </row>
    <row r="123" spans="2:7" outlineLevel="1">
      <c r="C123" s="54" t="s">
        <v>78</v>
      </c>
      <c r="D123" s="14" t="s">
        <v>15</v>
      </c>
      <c r="E123" s="18">
        <v>32</v>
      </c>
      <c r="F123" s="35"/>
      <c r="G123" s="29">
        <f>E123*F123</f>
        <v>0</v>
      </c>
    </row>
    <row r="124" spans="2:7" outlineLevel="1">
      <c r="C124" s="71"/>
    </row>
    <row r="125" spans="2:7" ht="39" outlineLevel="1">
      <c r="B125" s="24" t="s">
        <v>10</v>
      </c>
      <c r="C125" s="71" t="s">
        <v>79</v>
      </c>
    </row>
    <row r="126" spans="2:7" outlineLevel="1">
      <c r="C126" s="54" t="s">
        <v>80</v>
      </c>
      <c r="D126" s="14" t="s">
        <v>15</v>
      </c>
      <c r="E126" s="18">
        <v>30</v>
      </c>
      <c r="F126" s="35"/>
      <c r="G126" s="29">
        <f>E126*F126</f>
        <v>0</v>
      </c>
    </row>
    <row r="127" spans="2:7" outlineLevel="1">
      <c r="C127" s="71"/>
    </row>
    <row r="128" spans="2:7" ht="15" customHeight="1">
      <c r="B128" s="7" t="str">
        <f>B120</f>
        <v>6.</v>
      </c>
      <c r="C128" s="16" t="str">
        <f>C120</f>
        <v>PODOPOLAGAČKI RADOVI</v>
      </c>
      <c r="D128" s="235" t="s">
        <v>18</v>
      </c>
      <c r="E128" s="235"/>
      <c r="F128" s="34"/>
      <c r="G128" s="30">
        <f>SUM(G121:G127)</f>
        <v>0</v>
      </c>
    </row>
    <row r="130" spans="2:7">
      <c r="B130" s="7" t="s">
        <v>81</v>
      </c>
      <c r="C130" s="8" t="s">
        <v>82</v>
      </c>
      <c r="D130" s="9"/>
      <c r="E130" s="10"/>
      <c r="F130" s="32"/>
      <c r="G130" s="27"/>
    </row>
    <row r="131" spans="2:7" outlineLevel="1"/>
    <row r="132" spans="2:7" ht="64.5" outlineLevel="1">
      <c r="B132" s="24" t="s">
        <v>8</v>
      </c>
      <c r="C132" s="15" t="s">
        <v>86</v>
      </c>
    </row>
    <row r="133" spans="2:7" outlineLevel="1">
      <c r="C133" s="54" t="s">
        <v>91</v>
      </c>
      <c r="D133" s="14" t="s">
        <v>30</v>
      </c>
      <c r="E133" s="18">
        <v>1</v>
      </c>
      <c r="F133" s="35"/>
      <c r="G133" s="29">
        <f>E133*F133</f>
        <v>0</v>
      </c>
    </row>
    <row r="134" spans="2:7" outlineLevel="1">
      <c r="C134" s="71"/>
    </row>
    <row r="135" spans="2:7" ht="77.25" outlineLevel="1">
      <c r="B135" s="24" t="s">
        <v>10</v>
      </c>
      <c r="C135" s="71" t="s">
        <v>88</v>
      </c>
    </row>
    <row r="136" spans="2:7" outlineLevel="1">
      <c r="C136" s="54" t="s">
        <v>87</v>
      </c>
      <c r="D136" s="14" t="s">
        <v>30</v>
      </c>
      <c r="E136" s="18">
        <v>3</v>
      </c>
      <c r="F136" s="35"/>
      <c r="G136" s="29">
        <f>E136*F136</f>
        <v>0</v>
      </c>
    </row>
    <row r="137" spans="2:7" outlineLevel="1">
      <c r="C137" s="71"/>
    </row>
    <row r="138" spans="2:7" ht="51.75" outlineLevel="1">
      <c r="B138" s="24" t="s">
        <v>11</v>
      </c>
      <c r="C138" s="71" t="s">
        <v>89</v>
      </c>
    </row>
    <row r="139" spans="2:7" outlineLevel="1">
      <c r="C139" s="54" t="s">
        <v>92</v>
      </c>
      <c r="D139" s="14" t="s">
        <v>30</v>
      </c>
      <c r="E139" s="18">
        <v>1</v>
      </c>
      <c r="F139" s="35"/>
      <c r="G139" s="29">
        <f>E139*F139</f>
        <v>0</v>
      </c>
    </row>
    <row r="140" spans="2:7" outlineLevel="1">
      <c r="C140" s="54" t="s">
        <v>90</v>
      </c>
      <c r="D140" s="14" t="s">
        <v>30</v>
      </c>
      <c r="E140" s="18">
        <v>1</v>
      </c>
      <c r="F140" s="35"/>
      <c r="G140" s="29">
        <f>E140*F140</f>
        <v>0</v>
      </c>
    </row>
    <row r="141" spans="2:7" outlineLevel="1">
      <c r="C141" s="71"/>
    </row>
    <row r="142" spans="2:7">
      <c r="B142" s="7" t="str">
        <f>B130</f>
        <v>7.</v>
      </c>
      <c r="C142" s="16" t="str">
        <f>C130</f>
        <v>STOLARIJA</v>
      </c>
      <c r="D142" s="235" t="s">
        <v>18</v>
      </c>
      <c r="E142" s="235"/>
      <c r="F142" s="34" t="s">
        <v>9</v>
      </c>
      <c r="G142" s="30">
        <f>SUM(G131:G141)</f>
        <v>0</v>
      </c>
    </row>
    <row r="148" spans="1:8" ht="15.75">
      <c r="C148" s="19" t="s">
        <v>14</v>
      </c>
    </row>
    <row r="149" spans="1:8">
      <c r="B149" s="24" t="str">
        <f>B35</f>
        <v>1.</v>
      </c>
      <c r="C149" s="20" t="str">
        <f>C35</f>
        <v>RUŠILAČKI RADOVI</v>
      </c>
      <c r="E149" s="11"/>
      <c r="F149" s="28">
        <f>F35</f>
        <v>0</v>
      </c>
      <c r="G149" s="21">
        <f>G35</f>
        <v>0</v>
      </c>
    </row>
    <row r="150" spans="1:8">
      <c r="A150"/>
      <c r="B150" s="24" t="str">
        <f>B61</f>
        <v>2.</v>
      </c>
      <c r="C150" s="20" t="str">
        <f>C61</f>
        <v>ZIDARSKI RADOVI</v>
      </c>
      <c r="E150" s="11"/>
      <c r="F150" s="28">
        <f>F61</f>
        <v>0</v>
      </c>
      <c r="G150" s="21">
        <f>G61</f>
        <v>0</v>
      </c>
      <c r="H150"/>
    </row>
    <row r="151" spans="1:8">
      <c r="A151"/>
      <c r="B151" s="24" t="str">
        <f>B77</f>
        <v>3.</v>
      </c>
      <c r="C151" s="20" t="str">
        <f>C77</f>
        <v>GIPSKARTONSKI I MONTAŽERSKI RADOVI</v>
      </c>
      <c r="E151" s="11"/>
      <c r="F151" s="28">
        <f>F77</f>
        <v>0</v>
      </c>
      <c r="G151" s="21">
        <f>G77</f>
        <v>0</v>
      </c>
      <c r="H151"/>
    </row>
    <row r="152" spans="1:8">
      <c r="A152"/>
      <c r="B152" s="24" t="str">
        <f>B97</f>
        <v>4.</v>
      </c>
      <c r="C152" s="20" t="str">
        <f>C97</f>
        <v>SOBOSLIKARSKI RADOVI</v>
      </c>
      <c r="E152" s="11"/>
      <c r="F152" s="28">
        <f>F97</f>
        <v>0</v>
      </c>
      <c r="G152" s="21">
        <f>G97</f>
        <v>0</v>
      </c>
      <c r="H152"/>
    </row>
    <row r="153" spans="1:8">
      <c r="A153"/>
      <c r="B153" s="24" t="str">
        <f>B118</f>
        <v>5.</v>
      </c>
      <c r="C153" s="20" t="str">
        <f>C118</f>
        <v>KERAMIČARSKI RADOVI</v>
      </c>
      <c r="E153" s="11"/>
      <c r="F153" s="28">
        <f>F118</f>
        <v>0</v>
      </c>
      <c r="G153" s="21">
        <f>G118</f>
        <v>0</v>
      </c>
      <c r="H153"/>
    </row>
    <row r="154" spans="1:8">
      <c r="A154"/>
      <c r="B154" s="24" t="str">
        <f>B128</f>
        <v>6.</v>
      </c>
      <c r="C154" s="20" t="str">
        <f>C128</f>
        <v>PODOPOLAGAČKI RADOVI</v>
      </c>
      <c r="E154" s="11"/>
      <c r="F154" s="28">
        <f>F128</f>
        <v>0</v>
      </c>
      <c r="G154" s="21">
        <f>G128</f>
        <v>0</v>
      </c>
      <c r="H154"/>
    </row>
    <row r="155" spans="1:8">
      <c r="A155"/>
      <c r="B155" s="24" t="str">
        <f>B142</f>
        <v>7.</v>
      </c>
      <c r="C155" s="20" t="str">
        <f>C142</f>
        <v>STOLARIJA</v>
      </c>
      <c r="E155" s="11"/>
      <c r="F155" s="28" t="str">
        <f>F142</f>
        <v>=</v>
      </c>
      <c r="G155" s="21">
        <f>G142</f>
        <v>0</v>
      </c>
      <c r="H155"/>
    </row>
    <row r="157" spans="1:8">
      <c r="A157"/>
      <c r="B157" s="7"/>
      <c r="C157" s="16" t="s">
        <v>19</v>
      </c>
      <c r="D157" s="235"/>
      <c r="E157" s="235"/>
      <c r="F157" s="34"/>
      <c r="G157" s="30">
        <f>SUM(G149:G156)</f>
        <v>0</v>
      </c>
      <c r="H157"/>
    </row>
  </sheetData>
  <mergeCells count="8">
    <mergeCell ref="D157:E157"/>
    <mergeCell ref="D97:E97"/>
    <mergeCell ref="D35:E35"/>
    <mergeCell ref="D61:E61"/>
    <mergeCell ref="D77:E77"/>
    <mergeCell ref="D118:E118"/>
    <mergeCell ref="D128:E128"/>
    <mergeCell ref="D142:E142"/>
  </mergeCells>
  <pageMargins left="0.70866141732283472" right="0.70866141732283472" top="0.74803149606299213" bottom="0.74803149606299213" header="0.31496062992125984" footer="0.31496062992125984"/>
  <pageSetup scale="83" orientation="portrait" r:id="rId1"/>
  <headerFooter>
    <oddHeader>&amp;CGO_radovi</oddHeader>
    <oddFooter>&amp;LPoreč, Studeni 2023.&amp;C&amp;F</oddFooter>
  </headerFooter>
  <ignoredErrors>
    <ignoredError sqref="B153:C153 F15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72"/>
  <sheetViews>
    <sheetView view="pageBreakPreview" zoomScaleNormal="100" zoomScaleSheetLayoutView="100" workbookViewId="0">
      <pane ySplit="2" topLeftCell="A3" activePane="bottomLeft" state="frozen"/>
      <selection pane="bottomLeft" activeCell="E62" sqref="E6:E62"/>
    </sheetView>
  </sheetViews>
  <sheetFormatPr defaultRowHeight="15" outlineLevelRow="1"/>
  <cols>
    <col min="1" max="1" width="9.140625" style="24"/>
    <col min="2" max="2" width="51.42578125" style="12" customWidth="1"/>
    <col min="3" max="3" width="9.140625" style="11" customWidth="1"/>
    <col min="4" max="4" width="9.140625" style="13"/>
    <col min="5" max="5" width="9.140625" style="28"/>
    <col min="6" max="6" width="19.140625" style="28" customWidth="1"/>
    <col min="7" max="7" width="25.5703125" style="3" customWidth="1"/>
  </cols>
  <sheetData>
    <row r="2" spans="1:7" ht="25.5">
      <c r="A2" s="4" t="s">
        <v>1</v>
      </c>
      <c r="B2" s="5" t="s">
        <v>2</v>
      </c>
      <c r="C2" s="5" t="s">
        <v>3</v>
      </c>
      <c r="D2" s="6" t="s">
        <v>4</v>
      </c>
      <c r="E2" s="31" t="s">
        <v>5</v>
      </c>
      <c r="F2" s="26" t="s">
        <v>6</v>
      </c>
      <c r="G2" s="1" t="s">
        <v>7</v>
      </c>
    </row>
    <row r="4" spans="1:7">
      <c r="A4" s="7" t="s">
        <v>8</v>
      </c>
      <c r="B4" s="8" t="s">
        <v>104</v>
      </c>
      <c r="C4" s="9"/>
      <c r="D4" s="10"/>
      <c r="E4" s="32"/>
      <c r="F4" s="27"/>
    </row>
    <row r="5" spans="1:7" outlineLevel="1"/>
    <row r="6" spans="1:7" outlineLevel="1"/>
    <row r="7" spans="1:7" ht="64.5" outlineLevel="1">
      <c r="A7" s="24" t="s">
        <v>8</v>
      </c>
      <c r="B7" s="15" t="s">
        <v>105</v>
      </c>
    </row>
    <row r="8" spans="1:7" ht="51.75" outlineLevel="1">
      <c r="B8" s="15" t="s">
        <v>106</v>
      </c>
    </row>
    <row r="9" spans="1:7" ht="39" outlineLevel="1">
      <c r="B9" s="15" t="s">
        <v>107</v>
      </c>
    </row>
    <row r="10" spans="1:7" outlineLevel="1">
      <c r="B10" s="50" t="s">
        <v>108</v>
      </c>
      <c r="C10" s="51" t="s">
        <v>16</v>
      </c>
      <c r="D10" s="52">
        <v>10</v>
      </c>
      <c r="E10" s="52"/>
      <c r="F10" s="29">
        <f>D10*E10</f>
        <v>0</v>
      </c>
    </row>
    <row r="11" spans="1:7" outlineLevel="1">
      <c r="B11" s="50" t="s">
        <v>109</v>
      </c>
      <c r="C11" s="51" t="s">
        <v>16</v>
      </c>
      <c r="D11" s="52">
        <v>15</v>
      </c>
      <c r="E11" s="52"/>
      <c r="F11" s="29">
        <f>D11*E11</f>
        <v>0</v>
      </c>
    </row>
    <row r="12" spans="1:7" outlineLevel="1"/>
    <row r="13" spans="1:7" ht="39" outlineLevel="1">
      <c r="A13" s="24" t="s">
        <v>10</v>
      </c>
      <c r="B13" s="12" t="s">
        <v>110</v>
      </c>
    </row>
    <row r="14" spans="1:7" outlineLevel="1">
      <c r="B14" s="50"/>
      <c r="C14" s="51" t="s">
        <v>30</v>
      </c>
      <c r="D14" s="52">
        <v>4</v>
      </c>
      <c r="E14" s="52"/>
      <c r="F14" s="29">
        <f>D14*E14</f>
        <v>0</v>
      </c>
    </row>
    <row r="15" spans="1:7" outlineLevel="1"/>
    <row r="16" spans="1:7" ht="39" outlineLevel="1">
      <c r="A16" s="24" t="s">
        <v>11</v>
      </c>
      <c r="B16" s="12" t="s">
        <v>111</v>
      </c>
    </row>
    <row r="17" spans="1:6" outlineLevel="1">
      <c r="B17" s="84" t="s">
        <v>112</v>
      </c>
      <c r="C17" s="85" t="s">
        <v>30</v>
      </c>
      <c r="D17" s="52">
        <v>6</v>
      </c>
      <c r="E17" s="52"/>
      <c r="F17" s="29">
        <f>D17*E17</f>
        <v>0</v>
      </c>
    </row>
    <row r="18" spans="1:6" outlineLevel="1"/>
    <row r="19" spans="1:6" ht="26.25" outlineLevel="1">
      <c r="A19" s="24" t="s">
        <v>12</v>
      </c>
      <c r="B19" s="12" t="s">
        <v>113</v>
      </c>
    </row>
    <row r="20" spans="1:6" outlineLevel="1">
      <c r="B20" s="86"/>
      <c r="C20" s="85" t="s">
        <v>114</v>
      </c>
      <c r="D20" s="52">
        <v>1</v>
      </c>
      <c r="E20" s="52"/>
      <c r="F20" s="29">
        <f>D20*E20</f>
        <v>0</v>
      </c>
    </row>
    <row r="21" spans="1:6" outlineLevel="1"/>
    <row r="22" spans="1:6" ht="39" outlineLevel="1">
      <c r="A22" s="24" t="s">
        <v>17</v>
      </c>
      <c r="B22" s="12" t="s">
        <v>115</v>
      </c>
    </row>
    <row r="23" spans="1:6" outlineLevel="1">
      <c r="B23" s="86"/>
      <c r="C23" s="85" t="s">
        <v>114</v>
      </c>
      <c r="D23" s="52">
        <v>1</v>
      </c>
      <c r="E23" s="52"/>
      <c r="F23" s="29">
        <f>D23*E23</f>
        <v>0</v>
      </c>
    </row>
    <row r="24" spans="1:6" outlineLevel="1">
      <c r="B24" s="48"/>
      <c r="E24" s="13"/>
      <c r="F24" s="49"/>
    </row>
    <row r="25" spans="1:6" ht="26.25" outlineLevel="1">
      <c r="A25" s="24" t="s">
        <v>75</v>
      </c>
      <c r="B25" s="48" t="s">
        <v>275</v>
      </c>
      <c r="E25" s="13"/>
      <c r="F25" s="49"/>
    </row>
    <row r="26" spans="1:6" outlineLevel="1">
      <c r="B26" s="111" t="s">
        <v>276</v>
      </c>
      <c r="C26" s="85" t="s">
        <v>30</v>
      </c>
      <c r="D26" s="52">
        <v>1</v>
      </c>
      <c r="E26" s="52"/>
      <c r="F26" s="29">
        <f>D26*E26</f>
        <v>0</v>
      </c>
    </row>
    <row r="27" spans="1:6" outlineLevel="1">
      <c r="B27" s="111" t="s">
        <v>277</v>
      </c>
      <c r="C27" s="85" t="s">
        <v>30</v>
      </c>
      <c r="D27" s="52">
        <v>1</v>
      </c>
      <c r="E27" s="52"/>
      <c r="F27" s="29">
        <f>D27*E27</f>
        <v>0</v>
      </c>
    </row>
    <row r="28" spans="1:6" outlineLevel="1">
      <c r="B28" s="48"/>
      <c r="E28" s="13"/>
      <c r="F28" s="49"/>
    </row>
    <row r="29" spans="1:6" s="3" customFormat="1" ht="12.75">
      <c r="A29" s="7" t="str">
        <f>A4</f>
        <v>1.</v>
      </c>
      <c r="B29" s="16" t="str">
        <f>B4</f>
        <v>VODOVODNE INSTALACIJE</v>
      </c>
      <c r="C29" s="235" t="s">
        <v>18</v>
      </c>
      <c r="D29" s="235"/>
      <c r="E29" s="34"/>
      <c r="F29" s="30">
        <f>SUM(F5:F28)</f>
        <v>0</v>
      </c>
    </row>
    <row r="31" spans="1:6" s="3" customFormat="1" ht="12.75">
      <c r="A31" s="7" t="s">
        <v>10</v>
      </c>
      <c r="B31" s="8" t="s">
        <v>123</v>
      </c>
      <c r="C31" s="9"/>
      <c r="D31" s="10"/>
      <c r="E31" s="32"/>
      <c r="F31" s="27"/>
    </row>
    <row r="32" spans="1:6" s="3" customFormat="1" ht="12.75" outlineLevel="1">
      <c r="A32" s="24"/>
      <c r="B32" s="12"/>
      <c r="C32" s="11"/>
      <c r="D32" s="13"/>
      <c r="E32" s="28"/>
      <c r="F32" s="28"/>
    </row>
    <row r="33" spans="1:6" s="3" customFormat="1" ht="38.25" outlineLevel="1">
      <c r="A33" s="24" t="s">
        <v>8</v>
      </c>
      <c r="B33" s="12" t="s">
        <v>116</v>
      </c>
      <c r="C33" s="11"/>
      <c r="D33" s="13"/>
      <c r="E33" s="28"/>
      <c r="F33" s="28"/>
    </row>
    <row r="34" spans="1:6" s="3" customFormat="1" ht="12.75" outlineLevel="1">
      <c r="A34" s="24"/>
      <c r="B34" s="87" t="s">
        <v>117</v>
      </c>
      <c r="C34" s="14" t="s">
        <v>16</v>
      </c>
      <c r="D34" s="22">
        <v>3</v>
      </c>
      <c r="E34" s="33"/>
      <c r="F34" s="29">
        <f>D34*E34</f>
        <v>0</v>
      </c>
    </row>
    <row r="35" spans="1:6" s="3" customFormat="1" ht="12.75" outlineLevel="1">
      <c r="A35" s="24"/>
      <c r="B35" s="87" t="s">
        <v>118</v>
      </c>
      <c r="C35" s="14" t="s">
        <v>16</v>
      </c>
      <c r="D35" s="22">
        <v>8</v>
      </c>
      <c r="E35" s="33"/>
      <c r="F35" s="29">
        <f>D35*E35</f>
        <v>0</v>
      </c>
    </row>
    <row r="36" spans="1:6" s="3" customFormat="1" ht="12.75" outlineLevel="1">
      <c r="A36" s="24"/>
      <c r="B36" s="87" t="s">
        <v>119</v>
      </c>
      <c r="C36" s="14" t="s">
        <v>16</v>
      </c>
      <c r="D36" s="22">
        <v>5</v>
      </c>
      <c r="E36" s="33"/>
      <c r="F36" s="29">
        <f>D36*E36</f>
        <v>0</v>
      </c>
    </row>
    <row r="37" spans="1:6" s="3" customFormat="1" ht="12.75" outlineLevel="1">
      <c r="A37" s="24"/>
      <c r="B37" s="12"/>
      <c r="C37" s="11"/>
      <c r="D37" s="13"/>
      <c r="E37" s="28"/>
      <c r="F37" s="28"/>
    </row>
    <row r="38" spans="1:6" s="3" customFormat="1" ht="25.5" outlineLevel="1">
      <c r="A38" s="24" t="s">
        <v>10</v>
      </c>
      <c r="B38" s="15" t="s">
        <v>120</v>
      </c>
      <c r="C38" s="11"/>
      <c r="D38" s="13"/>
      <c r="E38" s="28"/>
      <c r="F38" s="28"/>
    </row>
    <row r="39" spans="1:6" s="3" customFormat="1" ht="12.75" outlineLevel="1">
      <c r="A39" s="24"/>
      <c r="B39" s="87" t="s">
        <v>121</v>
      </c>
      <c r="C39" s="88" t="s">
        <v>30</v>
      </c>
      <c r="D39" s="22">
        <v>1</v>
      </c>
      <c r="E39" s="33"/>
      <c r="F39" s="29">
        <f>D39*E39</f>
        <v>0</v>
      </c>
    </row>
    <row r="40" spans="1:6" s="3" customFormat="1" ht="12.75" outlineLevel="1">
      <c r="A40" s="24"/>
      <c r="B40" s="12"/>
      <c r="C40" s="11"/>
      <c r="D40" s="13"/>
      <c r="E40" s="28"/>
      <c r="F40" s="28"/>
    </row>
    <row r="41" spans="1:6" s="3" customFormat="1" ht="38.25" outlineLevel="1">
      <c r="A41" s="24" t="s">
        <v>11</v>
      </c>
      <c r="B41" s="12" t="s">
        <v>122</v>
      </c>
      <c r="C41" s="11"/>
      <c r="D41" s="13"/>
      <c r="E41" s="28"/>
      <c r="F41" s="28"/>
    </row>
    <row r="42" spans="1:6" s="3" customFormat="1" ht="12.75" outlineLevel="1">
      <c r="A42" s="24"/>
      <c r="B42" s="87"/>
      <c r="C42" s="88" t="s">
        <v>114</v>
      </c>
      <c r="D42" s="22">
        <v>1</v>
      </c>
      <c r="E42" s="33"/>
      <c r="F42" s="29">
        <f>D42*E42</f>
        <v>0</v>
      </c>
    </row>
    <row r="43" spans="1:6" s="3" customFormat="1" ht="12.75" outlineLevel="1">
      <c r="A43" s="24"/>
      <c r="B43" s="12"/>
      <c r="C43" s="11"/>
      <c r="D43" s="13"/>
      <c r="E43" s="28"/>
      <c r="F43" s="28"/>
    </row>
    <row r="44" spans="1:6" s="3" customFormat="1" ht="15" customHeight="1">
      <c r="A44" s="7" t="str">
        <f>A31</f>
        <v>2.</v>
      </c>
      <c r="B44" s="16" t="str">
        <f>B31</f>
        <v>INSTALACIJE KANALIZACIJE</v>
      </c>
      <c r="C44" s="235" t="s">
        <v>18</v>
      </c>
      <c r="D44" s="235"/>
      <c r="E44" s="34"/>
      <c r="F44" s="30">
        <f>SUM(F32:F43)</f>
        <v>0</v>
      </c>
    </row>
    <row r="46" spans="1:6">
      <c r="A46" s="7" t="s">
        <v>11</v>
      </c>
      <c r="B46" s="8" t="s">
        <v>267</v>
      </c>
      <c r="C46" s="9"/>
      <c r="D46" s="10"/>
      <c r="E46" s="32"/>
      <c r="F46" s="27"/>
    </row>
    <row r="47" spans="1:6" outlineLevel="1"/>
    <row r="48" spans="1:6" ht="64.5" outlineLevel="1">
      <c r="A48" s="24" t="s">
        <v>8</v>
      </c>
      <c r="B48" s="12" t="s">
        <v>269</v>
      </c>
    </row>
    <row r="49" spans="1:6" outlineLevel="1">
      <c r="B49" s="87" t="s">
        <v>268</v>
      </c>
      <c r="C49" s="14" t="s">
        <v>30</v>
      </c>
      <c r="D49" s="22">
        <v>1</v>
      </c>
      <c r="E49" s="33"/>
      <c r="F49" s="29">
        <f>D49*E49</f>
        <v>0</v>
      </c>
    </row>
    <row r="50" spans="1:6" outlineLevel="1"/>
    <row r="51" spans="1:6" ht="39" outlineLevel="1">
      <c r="A51" s="24" t="s">
        <v>10</v>
      </c>
      <c r="B51" s="15" t="s">
        <v>270</v>
      </c>
    </row>
    <row r="52" spans="1:6" outlineLevel="1">
      <c r="B52" s="87"/>
      <c r="C52" s="88" t="s">
        <v>114</v>
      </c>
      <c r="D52" s="22">
        <v>1</v>
      </c>
      <c r="E52" s="33"/>
      <c r="F52" s="29">
        <f>D52*E52</f>
        <v>0</v>
      </c>
    </row>
    <row r="53" spans="1:6" outlineLevel="1"/>
    <row r="54" spans="1:6" ht="39" outlineLevel="1">
      <c r="A54" s="24" t="s">
        <v>11</v>
      </c>
      <c r="B54" s="15" t="s">
        <v>271</v>
      </c>
    </row>
    <row r="55" spans="1:6" outlineLevel="1">
      <c r="B55" s="87"/>
      <c r="C55" s="88" t="s">
        <v>30</v>
      </c>
      <c r="D55" s="22">
        <v>1</v>
      </c>
      <c r="E55" s="33"/>
      <c r="F55" s="29">
        <f>D55*E55</f>
        <v>0</v>
      </c>
    </row>
    <row r="56" spans="1:6" outlineLevel="1">
      <c r="B56" s="106"/>
      <c r="C56" s="107"/>
      <c r="D56" s="108"/>
      <c r="E56" s="109"/>
      <c r="F56" s="110"/>
    </row>
    <row r="57" spans="1:6" ht="39" outlineLevel="1">
      <c r="A57" s="24" t="s">
        <v>12</v>
      </c>
      <c r="B57" s="15" t="s">
        <v>272</v>
      </c>
    </row>
    <row r="58" spans="1:6" outlineLevel="1">
      <c r="B58" s="87"/>
      <c r="C58" s="88" t="s">
        <v>30</v>
      </c>
      <c r="D58" s="22">
        <v>1</v>
      </c>
      <c r="E58" s="33"/>
      <c r="F58" s="29">
        <f>D58*E58</f>
        <v>0</v>
      </c>
    </row>
    <row r="59" spans="1:6" outlineLevel="1">
      <c r="B59" s="106"/>
      <c r="C59" s="107"/>
      <c r="D59" s="108"/>
      <c r="E59" s="109"/>
      <c r="F59" s="110"/>
    </row>
    <row r="60" spans="1:6" ht="25.5" outlineLevel="1">
      <c r="A60" s="24" t="s">
        <v>17</v>
      </c>
      <c r="B60" s="106" t="s">
        <v>273</v>
      </c>
      <c r="C60" s="107"/>
      <c r="D60" s="108"/>
      <c r="E60" s="109"/>
      <c r="F60" s="110"/>
    </row>
    <row r="61" spans="1:6" outlineLevel="1">
      <c r="B61" s="87" t="s">
        <v>274</v>
      </c>
      <c r="C61" s="88" t="s">
        <v>30</v>
      </c>
      <c r="D61" s="22">
        <v>1</v>
      </c>
      <c r="E61" s="33"/>
      <c r="F61" s="29">
        <f>D61*E61</f>
        <v>0</v>
      </c>
    </row>
    <row r="62" spans="1:6" outlineLevel="1">
      <c r="B62" s="106"/>
      <c r="C62" s="107"/>
      <c r="D62" s="108"/>
      <c r="E62" s="109"/>
      <c r="F62" s="110"/>
    </row>
    <row r="63" spans="1:6">
      <c r="A63" s="7" t="str">
        <f>A46</f>
        <v>3.</v>
      </c>
      <c r="B63" s="16" t="str">
        <f>B46</f>
        <v>SANITARNI UREĐAJI</v>
      </c>
      <c r="C63" s="235" t="s">
        <v>18</v>
      </c>
      <c r="D63" s="235"/>
      <c r="E63" s="34" t="s">
        <v>9</v>
      </c>
      <c r="F63" s="30">
        <f>SUM(F47:F62)</f>
        <v>0</v>
      </c>
    </row>
    <row r="67" spans="1:7" ht="15.75">
      <c r="B67" s="19" t="s">
        <v>14</v>
      </c>
    </row>
    <row r="68" spans="1:7">
      <c r="A68" s="24" t="str">
        <f>A29</f>
        <v>1.</v>
      </c>
      <c r="B68" s="20" t="str">
        <f>B29</f>
        <v>VODOVODNE INSTALACIJE</v>
      </c>
      <c r="D68" s="11"/>
      <c r="E68" s="28">
        <f>E29</f>
        <v>0</v>
      </c>
      <c r="F68" s="21">
        <f>F29</f>
        <v>0</v>
      </c>
    </row>
    <row r="69" spans="1:7">
      <c r="A69" s="24" t="str">
        <f>A44</f>
        <v>2.</v>
      </c>
      <c r="B69" s="20" t="str">
        <f>B44</f>
        <v>INSTALACIJE KANALIZACIJE</v>
      </c>
      <c r="D69" s="11"/>
      <c r="E69" s="28">
        <f>E44</f>
        <v>0</v>
      </c>
      <c r="F69" s="21">
        <f>F44</f>
        <v>0</v>
      </c>
      <c r="G69"/>
    </row>
    <row r="70" spans="1:7">
      <c r="A70" s="24" t="str">
        <f>A63</f>
        <v>3.</v>
      </c>
      <c r="B70" s="20" t="str">
        <f>B63</f>
        <v>SANITARNI UREĐAJI</v>
      </c>
      <c r="D70" s="11"/>
      <c r="E70" s="28" t="str">
        <f>E63</f>
        <v>=</v>
      </c>
      <c r="F70" s="21">
        <f>F63</f>
        <v>0</v>
      </c>
    </row>
    <row r="72" spans="1:7">
      <c r="A72" s="7"/>
      <c r="B72" s="16" t="s">
        <v>282</v>
      </c>
      <c r="C72" s="235"/>
      <c r="D72" s="235"/>
      <c r="E72" s="34"/>
      <c r="F72" s="30">
        <f>SUM(F68:F70)</f>
        <v>0</v>
      </c>
      <c r="G72"/>
    </row>
  </sheetData>
  <mergeCells count="4">
    <mergeCell ref="C72:D72"/>
    <mergeCell ref="C29:D29"/>
    <mergeCell ref="C44:D44"/>
    <mergeCell ref="C63:D63"/>
  </mergeCells>
  <pageMargins left="0.70866141732283472" right="0.70866141732283472" top="0.74803149606299213" bottom="0.74803149606299213" header="0.31496062992125984" footer="0.31496062992125984"/>
  <pageSetup scale="84" orientation="portrait" r:id="rId1"/>
  <headerFooter>
    <oddHeader xml:space="preserve">&amp;CVik&amp;R
</oddHeader>
    <oddFooter>&amp;LPoreč, Studeni 2023.&amp;C&amp;F&amp;RPage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99"/>
  <sheetViews>
    <sheetView showZeros="0" view="pageBreakPreview" zoomScaleNormal="100" zoomScaleSheetLayoutView="100" workbookViewId="0">
      <pane ySplit="1" topLeftCell="A2" activePane="bottomLeft" state="frozen"/>
      <selection pane="bottomLeft" activeCell="E187" sqref="E5:E187"/>
    </sheetView>
  </sheetViews>
  <sheetFormatPr defaultColWidth="9.140625" defaultRowHeight="12.75"/>
  <cols>
    <col min="1" max="1" width="8.140625" style="117" customWidth="1"/>
    <col min="2" max="2" width="41.140625" style="116" customWidth="1"/>
    <col min="3" max="4" width="12.7109375" style="115" customWidth="1"/>
    <col min="5" max="5" width="12.7109375" style="112" customWidth="1"/>
    <col min="6" max="6" width="12.7109375" style="114" customWidth="1"/>
    <col min="7" max="9" width="9.140625" style="112"/>
    <col min="10" max="10" width="9.140625" style="113"/>
    <col min="11" max="16384" width="9.140625" style="112"/>
  </cols>
  <sheetData>
    <row r="1" spans="1:10" ht="15" customHeight="1">
      <c r="A1" s="224" t="s">
        <v>223</v>
      </c>
      <c r="B1" s="226" t="s">
        <v>222</v>
      </c>
      <c r="C1" s="224" t="s">
        <v>221</v>
      </c>
      <c r="D1" s="224" t="s">
        <v>220</v>
      </c>
      <c r="E1" s="224" t="s">
        <v>219</v>
      </c>
      <c r="F1" s="224" t="s">
        <v>6</v>
      </c>
    </row>
    <row r="2" spans="1:10" ht="15" customHeight="1">
      <c r="A2" s="224"/>
      <c r="B2" s="225"/>
      <c r="C2" s="224"/>
      <c r="D2" s="224"/>
      <c r="E2" s="224"/>
      <c r="F2" s="224"/>
    </row>
    <row r="3" spans="1:10" s="168" customFormat="1">
      <c r="A3" s="173" t="s">
        <v>218</v>
      </c>
      <c r="B3" s="197" t="s">
        <v>217</v>
      </c>
      <c r="C3" s="171"/>
      <c r="D3" s="171"/>
      <c r="E3" s="171"/>
      <c r="F3" s="170"/>
      <c r="J3" s="214"/>
    </row>
    <row r="4" spans="1:10">
      <c r="A4" s="164"/>
      <c r="B4" s="223"/>
      <c r="C4" s="221"/>
      <c r="D4" s="143"/>
      <c r="E4" s="149"/>
      <c r="F4" s="153"/>
    </row>
    <row r="5" spans="1:10" s="116" customFormat="1" ht="54.75" customHeight="1">
      <c r="A5" s="158" t="s">
        <v>8</v>
      </c>
      <c r="B5" s="157" t="s">
        <v>216</v>
      </c>
      <c r="C5" s="156" t="s">
        <v>155</v>
      </c>
      <c r="D5" s="92">
        <v>20</v>
      </c>
      <c r="E5" s="155"/>
      <c r="F5" s="91">
        <f>D5*E5</f>
        <v>0</v>
      </c>
      <c r="J5" s="187"/>
    </row>
    <row r="6" spans="1:10">
      <c r="A6" s="164"/>
      <c r="B6" s="223"/>
      <c r="C6" s="221"/>
      <c r="D6" s="92"/>
      <c r="E6" s="155"/>
      <c r="F6" s="91"/>
    </row>
    <row r="7" spans="1:10" ht="51">
      <c r="A7" s="158" t="s">
        <v>10</v>
      </c>
      <c r="B7" s="157" t="s">
        <v>215</v>
      </c>
      <c r="C7" s="156" t="s">
        <v>155</v>
      </c>
      <c r="D7" s="92">
        <v>25</v>
      </c>
      <c r="E7" s="155"/>
      <c r="F7" s="91">
        <f>D7*E7</f>
        <v>0</v>
      </c>
    </row>
    <row r="8" spans="1:10" s="166" customFormat="1">
      <c r="A8" s="163"/>
      <c r="B8" s="157"/>
      <c r="C8" s="222"/>
      <c r="D8" s="92"/>
      <c r="E8" s="155"/>
      <c r="F8" s="91"/>
      <c r="J8" s="188"/>
    </row>
    <row r="9" spans="1:10" ht="38.25">
      <c r="A9" s="158" t="s">
        <v>11</v>
      </c>
      <c r="B9" s="157" t="s">
        <v>214</v>
      </c>
      <c r="C9" s="156" t="s">
        <v>114</v>
      </c>
      <c r="D9" s="92">
        <v>1</v>
      </c>
      <c r="E9" s="155"/>
      <c r="F9" s="91">
        <f>D9*E9</f>
        <v>0</v>
      </c>
    </row>
    <row r="10" spans="1:10" ht="12.75" customHeight="1">
      <c r="A10" s="151"/>
      <c r="B10" s="157"/>
      <c r="C10" s="156"/>
      <c r="D10" s="149"/>
      <c r="E10" s="215"/>
      <c r="F10" s="215"/>
    </row>
    <row r="11" spans="1:10" ht="25.5">
      <c r="A11" s="151"/>
      <c r="B11" s="152" t="str">
        <f>CONCATENATE(A3, " ", B3, " UKUPNO:")</f>
        <v>I. ENERGETSKI PRIKLJUČAK GRAĐEVINE UKUPNO:</v>
      </c>
      <c r="C11" s="221"/>
      <c r="D11" s="143"/>
      <c r="E11" s="149"/>
      <c r="F11" s="118">
        <f>SUM(F5:F9)</f>
        <v>0</v>
      </c>
    </row>
    <row r="12" spans="1:10" ht="12.75" customHeight="1">
      <c r="A12" s="151"/>
      <c r="B12" s="157"/>
      <c r="C12" s="149"/>
      <c r="D12" s="149"/>
      <c r="E12" s="211"/>
      <c r="F12" s="205"/>
    </row>
    <row r="13" spans="1:10" s="168" customFormat="1">
      <c r="A13" s="173" t="s">
        <v>213</v>
      </c>
      <c r="B13" s="197" t="s">
        <v>212</v>
      </c>
      <c r="C13" s="171"/>
      <c r="D13" s="171"/>
      <c r="E13" s="171"/>
      <c r="F13" s="170"/>
      <c r="J13" s="214"/>
    </row>
    <row r="14" spans="1:10" ht="15" customHeight="1">
      <c r="A14" s="151"/>
      <c r="B14" s="157"/>
      <c r="C14" s="149"/>
      <c r="D14" s="149"/>
      <c r="E14" s="211"/>
      <c r="F14" s="205"/>
    </row>
    <row r="15" spans="1:10" ht="127.5">
      <c r="A15" s="151"/>
      <c r="B15" s="177" t="s">
        <v>211</v>
      </c>
      <c r="C15" s="177"/>
      <c r="D15" s="177"/>
      <c r="E15" s="177"/>
      <c r="F15" s="177"/>
    </row>
    <row r="16" spans="1:10">
      <c r="A16" s="151"/>
      <c r="B16" s="157"/>
      <c r="C16" s="149"/>
      <c r="D16" s="149"/>
      <c r="E16" s="211"/>
      <c r="F16" s="215"/>
    </row>
    <row r="17" spans="1:10" ht="63.75">
      <c r="A17" s="158" t="s">
        <v>8</v>
      </c>
      <c r="B17" s="157" t="s">
        <v>210</v>
      </c>
      <c r="C17" s="156" t="s">
        <v>30</v>
      </c>
      <c r="D17" s="92">
        <v>1</v>
      </c>
      <c r="E17" s="155"/>
      <c r="F17" s="91">
        <f>D17*E17</f>
        <v>0</v>
      </c>
    </row>
    <row r="18" spans="1:10">
      <c r="A18" s="164"/>
      <c r="B18" s="157"/>
      <c r="C18" s="156"/>
      <c r="D18" s="92"/>
      <c r="E18" s="155"/>
      <c r="F18" s="91"/>
    </row>
    <row r="19" spans="1:10" s="219" customFormat="1">
      <c r="A19" s="163"/>
      <c r="B19" s="217"/>
      <c r="C19" s="156"/>
      <c r="D19" s="92"/>
      <c r="E19" s="155"/>
      <c r="F19" s="91"/>
      <c r="J19" s="220"/>
    </row>
    <row r="20" spans="1:10" s="93" customFormat="1" ht="38.25">
      <c r="A20" s="158" t="s">
        <v>10</v>
      </c>
      <c r="B20" s="157" t="s">
        <v>209</v>
      </c>
      <c r="C20" s="156" t="s">
        <v>30</v>
      </c>
      <c r="D20" s="92">
        <v>1</v>
      </c>
      <c r="E20" s="155"/>
      <c r="F20" s="91">
        <f>D20*E20</f>
        <v>0</v>
      </c>
      <c r="G20" s="218"/>
      <c r="J20" s="132"/>
    </row>
    <row r="21" spans="1:10">
      <c r="A21" s="163"/>
      <c r="B21" s="217"/>
      <c r="C21" s="156"/>
      <c r="D21" s="92"/>
      <c r="E21" s="155"/>
      <c r="F21" s="91"/>
    </row>
    <row r="22" spans="1:10" ht="51">
      <c r="A22" s="216" t="s">
        <v>11</v>
      </c>
      <c r="B22" s="157" t="s">
        <v>208</v>
      </c>
      <c r="C22" s="156" t="s">
        <v>30</v>
      </c>
      <c r="D22" s="92">
        <v>1</v>
      </c>
      <c r="E22" s="155"/>
      <c r="F22" s="91">
        <f>D22*E22</f>
        <v>0</v>
      </c>
    </row>
    <row r="23" spans="1:10" s="166" customFormat="1">
      <c r="A23" s="216"/>
      <c r="B23" s="157"/>
      <c r="C23" s="156"/>
      <c r="D23" s="92"/>
      <c r="E23" s="155"/>
      <c r="F23" s="91"/>
      <c r="J23" s="188"/>
    </row>
    <row r="24" spans="1:10" s="166" customFormat="1" ht="26.25" customHeight="1">
      <c r="A24" s="216" t="s">
        <v>12</v>
      </c>
      <c r="B24" s="157" t="s">
        <v>207</v>
      </c>
      <c r="C24" s="156" t="s">
        <v>30</v>
      </c>
      <c r="D24" s="92">
        <v>1</v>
      </c>
      <c r="E24" s="155"/>
      <c r="F24" s="91">
        <f>D24*E24</f>
        <v>0</v>
      </c>
      <c r="J24" s="188"/>
    </row>
    <row r="25" spans="1:10" s="166" customFormat="1">
      <c r="A25" s="216"/>
      <c r="B25" s="157"/>
      <c r="C25" s="156"/>
      <c r="D25" s="92"/>
      <c r="E25" s="155"/>
      <c r="F25" s="91"/>
      <c r="J25" s="188"/>
    </row>
    <row r="26" spans="1:10" ht="38.25">
      <c r="A26" s="216" t="s">
        <v>17</v>
      </c>
      <c r="B26" s="157" t="s">
        <v>206</v>
      </c>
      <c r="C26" s="156" t="s">
        <v>30</v>
      </c>
      <c r="D26" s="92">
        <v>1</v>
      </c>
      <c r="E26" s="155"/>
      <c r="F26" s="91">
        <f>D26*E26</f>
        <v>0</v>
      </c>
    </row>
    <row r="27" spans="1:10" s="166" customFormat="1">
      <c r="A27" s="216"/>
      <c r="B27" s="157"/>
      <c r="C27" s="156"/>
      <c r="D27" s="92"/>
      <c r="E27" s="155"/>
      <c r="F27" s="91"/>
      <c r="J27" s="188"/>
    </row>
    <row r="28" spans="1:10" ht="25.5">
      <c r="A28" s="216" t="s">
        <v>75</v>
      </c>
      <c r="B28" s="157" t="s">
        <v>205</v>
      </c>
      <c r="C28" s="156" t="s">
        <v>30</v>
      </c>
      <c r="D28" s="92">
        <v>1</v>
      </c>
      <c r="E28" s="155"/>
      <c r="F28" s="91">
        <f>D28*E28</f>
        <v>0</v>
      </c>
    </row>
    <row r="29" spans="1:10">
      <c r="A29" s="163"/>
      <c r="B29" s="157"/>
      <c r="C29" s="156"/>
      <c r="D29" s="92"/>
      <c r="E29" s="155"/>
      <c r="F29" s="91"/>
    </row>
    <row r="30" spans="1:10" ht="25.5">
      <c r="A30" s="216" t="s">
        <v>81</v>
      </c>
      <c r="B30" s="157" t="s">
        <v>204</v>
      </c>
      <c r="C30" s="156" t="s">
        <v>30</v>
      </c>
      <c r="D30" s="92">
        <v>9</v>
      </c>
      <c r="E30" s="155"/>
      <c r="F30" s="91">
        <f>D30*E30</f>
        <v>0</v>
      </c>
    </row>
    <row r="31" spans="1:10">
      <c r="A31" s="163"/>
      <c r="B31" s="157"/>
      <c r="C31" s="156"/>
      <c r="D31" s="92"/>
      <c r="E31" s="155"/>
      <c r="F31" s="91"/>
    </row>
    <row r="32" spans="1:10" ht="25.5">
      <c r="A32" s="216" t="s">
        <v>102</v>
      </c>
      <c r="B32" s="157" t="s">
        <v>203</v>
      </c>
      <c r="C32" s="156" t="s">
        <v>30</v>
      </c>
      <c r="D32" s="92">
        <v>2</v>
      </c>
      <c r="E32" s="155"/>
      <c r="F32" s="91">
        <f>D32*E32</f>
        <v>0</v>
      </c>
    </row>
    <row r="33" spans="1:10">
      <c r="A33" s="207"/>
      <c r="B33" s="157"/>
      <c r="C33" s="162"/>
      <c r="D33" s="161"/>
      <c r="E33" s="160"/>
      <c r="F33" s="180"/>
    </row>
    <row r="34" spans="1:10" s="166" customFormat="1" ht="15" customHeight="1">
      <c r="A34" s="151"/>
      <c r="B34" s="152" t="str">
        <f>CONCATENATE(A13, " ",B13, " UKUPNO:")</f>
        <v>II. RAZDJELNIK STANA RO UKUPNO:</v>
      </c>
      <c r="C34" s="143"/>
      <c r="D34" s="143"/>
      <c r="E34" s="149"/>
      <c r="F34" s="118">
        <f>SUM(F17:F32)</f>
        <v>0</v>
      </c>
      <c r="J34" s="188"/>
    </row>
    <row r="35" spans="1:10" s="166" customFormat="1">
      <c r="A35" s="151"/>
      <c r="B35" s="157"/>
      <c r="C35" s="149"/>
      <c r="D35" s="149"/>
      <c r="E35" s="211"/>
      <c r="F35" s="215"/>
      <c r="J35" s="188"/>
    </row>
    <row r="36" spans="1:10" s="168" customFormat="1">
      <c r="A36" s="173" t="s">
        <v>202</v>
      </c>
      <c r="B36" s="197" t="s">
        <v>201</v>
      </c>
      <c r="C36" s="171"/>
      <c r="D36" s="171"/>
      <c r="E36" s="171"/>
      <c r="F36" s="170"/>
      <c r="J36" s="214"/>
    </row>
    <row r="37" spans="1:10" s="166" customFormat="1">
      <c r="A37" s="151"/>
      <c r="B37" s="157"/>
      <c r="C37" s="149"/>
      <c r="D37" s="149"/>
      <c r="E37" s="211"/>
      <c r="F37" s="205"/>
      <c r="J37" s="188"/>
    </row>
    <row r="38" spans="1:10" s="140" customFormat="1">
      <c r="A38" s="210" t="s">
        <v>200</v>
      </c>
      <c r="B38" s="184" t="s">
        <v>199</v>
      </c>
      <c r="C38" s="143"/>
      <c r="D38" s="143"/>
      <c r="E38" s="209"/>
      <c r="F38" s="143"/>
      <c r="J38" s="141"/>
    </row>
    <row r="39" spans="1:10" s="166" customFormat="1">
      <c r="A39" s="151"/>
      <c r="B39" s="157"/>
      <c r="C39" s="149"/>
      <c r="D39" s="149"/>
      <c r="E39" s="211"/>
      <c r="F39" s="205"/>
      <c r="J39" s="188"/>
    </row>
    <row r="40" spans="1:10" s="140" customFormat="1">
      <c r="A40" s="210" t="s">
        <v>198</v>
      </c>
      <c r="B40" s="184" t="s">
        <v>162</v>
      </c>
      <c r="C40" s="143"/>
      <c r="D40" s="143"/>
      <c r="E40" s="209"/>
      <c r="F40" s="143"/>
      <c r="J40" s="141"/>
    </row>
    <row r="41" spans="1:10" s="166" customFormat="1" ht="15">
      <c r="A41" s="151"/>
      <c r="B41" s="213"/>
      <c r="C41" s="149"/>
      <c r="D41" s="149"/>
      <c r="E41" s="125"/>
      <c r="F41" s="153"/>
      <c r="J41" s="188"/>
    </row>
    <row r="42" spans="1:10" s="116" customFormat="1" ht="63.75">
      <c r="A42" s="151"/>
      <c r="B42" s="177" t="s">
        <v>197</v>
      </c>
      <c r="C42" s="177"/>
      <c r="D42" s="177"/>
      <c r="E42" s="177"/>
      <c r="F42" s="177"/>
      <c r="J42" s="187"/>
    </row>
    <row r="43" spans="1:10" s="166" customFormat="1">
      <c r="A43" s="207"/>
      <c r="B43" s="157"/>
      <c r="C43" s="162"/>
      <c r="D43" s="161"/>
      <c r="E43" s="155"/>
      <c r="F43" s="180"/>
      <c r="J43" s="188"/>
    </row>
    <row r="44" spans="1:10" s="116" customFormat="1" ht="54.75" customHeight="1">
      <c r="A44" s="158" t="s">
        <v>8</v>
      </c>
      <c r="B44" s="157" t="s">
        <v>279</v>
      </c>
      <c r="C44" s="156" t="s">
        <v>155</v>
      </c>
      <c r="D44" s="92">
        <v>160</v>
      </c>
      <c r="E44" s="155"/>
      <c r="F44" s="91">
        <f>D44*E44</f>
        <v>0</v>
      </c>
      <c r="J44" s="187"/>
    </row>
    <row r="45" spans="1:10">
      <c r="A45" s="163"/>
      <c r="B45" s="157"/>
      <c r="C45" s="162"/>
      <c r="D45" s="161"/>
      <c r="E45" s="160"/>
      <c r="F45" s="180"/>
    </row>
    <row r="46" spans="1:10" s="140" customFormat="1" ht="25.5">
      <c r="A46" s="158" t="s">
        <v>10</v>
      </c>
      <c r="B46" s="157" t="s">
        <v>196</v>
      </c>
      <c r="C46" s="156" t="s">
        <v>155</v>
      </c>
      <c r="D46" s="92">
        <v>15</v>
      </c>
      <c r="E46" s="155"/>
      <c r="F46" s="91">
        <f>D46*E46</f>
        <v>0</v>
      </c>
      <c r="J46" s="141"/>
    </row>
    <row r="47" spans="1:10">
      <c r="A47" s="163"/>
      <c r="B47" s="157"/>
      <c r="C47" s="156"/>
      <c r="D47" s="92"/>
      <c r="E47" s="155"/>
      <c r="F47" s="91"/>
    </row>
    <row r="48" spans="1:10" s="140" customFormat="1" ht="25.5">
      <c r="A48" s="158" t="s">
        <v>11</v>
      </c>
      <c r="B48" s="157" t="s">
        <v>195</v>
      </c>
      <c r="C48" s="156" t="s">
        <v>155</v>
      </c>
      <c r="D48" s="92">
        <v>150</v>
      </c>
      <c r="E48" s="155"/>
      <c r="F48" s="91">
        <f>D48*E48</f>
        <v>0</v>
      </c>
      <c r="J48" s="141"/>
    </row>
    <row r="49" spans="1:10">
      <c r="A49" s="163"/>
      <c r="B49" s="157"/>
      <c r="C49" s="156"/>
      <c r="D49" s="92"/>
      <c r="E49" s="155"/>
      <c r="F49" s="91"/>
    </row>
    <row r="50" spans="1:10" ht="25.5">
      <c r="A50" s="158" t="s">
        <v>12</v>
      </c>
      <c r="B50" s="157" t="s">
        <v>194</v>
      </c>
      <c r="C50" s="156" t="s">
        <v>155</v>
      </c>
      <c r="D50" s="92">
        <v>5</v>
      </c>
      <c r="E50" s="155"/>
      <c r="F50" s="91">
        <f>D50*E50</f>
        <v>0</v>
      </c>
    </row>
    <row r="51" spans="1:10" s="166" customFormat="1">
      <c r="A51" s="151"/>
      <c r="B51" s="157"/>
      <c r="C51" s="149"/>
      <c r="D51" s="149"/>
      <c r="E51" s="125"/>
      <c r="F51" s="149"/>
      <c r="J51" s="188"/>
    </row>
    <row r="52" spans="1:10" ht="76.5">
      <c r="A52" s="158" t="s">
        <v>17</v>
      </c>
      <c r="B52" s="157" t="s">
        <v>177</v>
      </c>
      <c r="C52" s="156" t="s">
        <v>114</v>
      </c>
      <c r="D52" s="92">
        <v>1</v>
      </c>
      <c r="E52" s="125"/>
      <c r="F52" s="149"/>
    </row>
    <row r="53" spans="1:10">
      <c r="A53" s="207"/>
      <c r="B53" s="157"/>
      <c r="C53" s="162"/>
      <c r="D53" s="161"/>
      <c r="E53" s="160"/>
      <c r="F53" s="180"/>
    </row>
    <row r="54" spans="1:10" s="166" customFormat="1">
      <c r="A54" s="151"/>
      <c r="B54" s="152" t="str">
        <f>CONCATENATE(A40, " ", B40, " UKUPNO:")</f>
        <v>III.1.1 KABELI I VODOVI UKUPNO:</v>
      </c>
      <c r="C54" s="143"/>
      <c r="D54" s="143"/>
      <c r="E54" s="149"/>
      <c r="F54" s="118">
        <f>SUM(F43:F52)</f>
        <v>0</v>
      </c>
      <c r="J54" s="188"/>
    </row>
    <row r="55" spans="1:10" s="166" customFormat="1">
      <c r="A55" s="151"/>
      <c r="B55" s="157"/>
      <c r="C55" s="149"/>
      <c r="D55" s="149"/>
      <c r="E55" s="125"/>
      <c r="F55" s="149"/>
      <c r="J55" s="188"/>
    </row>
    <row r="56" spans="1:10" s="140" customFormat="1">
      <c r="A56" s="210" t="s">
        <v>193</v>
      </c>
      <c r="B56" s="184" t="s">
        <v>151</v>
      </c>
      <c r="C56" s="143"/>
      <c r="D56" s="143"/>
      <c r="E56" s="209"/>
      <c r="F56" s="143"/>
      <c r="J56" s="141"/>
    </row>
    <row r="57" spans="1:10" s="166" customFormat="1">
      <c r="A57" s="151"/>
      <c r="B57" s="212"/>
      <c r="C57" s="149"/>
      <c r="D57" s="149"/>
      <c r="E57" s="125"/>
      <c r="F57" s="149"/>
      <c r="J57" s="188"/>
    </row>
    <row r="58" spans="1:10" ht="51" customHeight="1">
      <c r="A58" s="158" t="s">
        <v>8</v>
      </c>
      <c r="B58" s="177" t="s">
        <v>192</v>
      </c>
      <c r="C58" s="156" t="s">
        <v>30</v>
      </c>
      <c r="D58" s="92">
        <v>9</v>
      </c>
      <c r="E58" s="155"/>
      <c r="F58" s="91">
        <f>D58*E58</f>
        <v>0</v>
      </c>
    </row>
    <row r="59" spans="1:10" s="166" customFormat="1">
      <c r="A59" s="163"/>
      <c r="B59" s="177"/>
      <c r="C59" s="162"/>
      <c r="D59" s="162"/>
      <c r="E59" s="155"/>
      <c r="F59" s="180"/>
      <c r="J59" s="188"/>
    </row>
    <row r="60" spans="1:10" ht="51">
      <c r="A60" s="158" t="s">
        <v>10</v>
      </c>
      <c r="B60" s="177" t="s">
        <v>191</v>
      </c>
      <c r="C60" s="156" t="s">
        <v>30</v>
      </c>
      <c r="D60" s="92">
        <v>3</v>
      </c>
      <c r="E60" s="155"/>
      <c r="F60" s="91">
        <f>D60*E60</f>
        <v>0</v>
      </c>
    </row>
    <row r="61" spans="1:10" s="166" customFormat="1">
      <c r="A61" s="163"/>
      <c r="B61" s="177"/>
      <c r="C61" s="156"/>
      <c r="D61" s="92"/>
      <c r="E61" s="155"/>
      <c r="F61" s="91"/>
      <c r="J61" s="188"/>
    </row>
    <row r="62" spans="1:10" ht="51">
      <c r="A62" s="158" t="s">
        <v>11</v>
      </c>
      <c r="B62" s="177" t="s">
        <v>190</v>
      </c>
      <c r="C62" s="156" t="s">
        <v>30</v>
      </c>
      <c r="D62" s="92">
        <v>2</v>
      </c>
      <c r="E62" s="155"/>
      <c r="F62" s="91">
        <f>D62*E62</f>
        <v>0</v>
      </c>
    </row>
    <row r="63" spans="1:10">
      <c r="A63" s="163"/>
      <c r="B63" s="157"/>
      <c r="C63" s="156"/>
      <c r="D63" s="92"/>
      <c r="E63" s="155"/>
      <c r="F63" s="91"/>
    </row>
    <row r="64" spans="1:10" ht="25.5">
      <c r="A64" s="158" t="s">
        <v>17</v>
      </c>
      <c r="B64" s="177" t="s">
        <v>189</v>
      </c>
      <c r="C64" s="156" t="s">
        <v>30</v>
      </c>
      <c r="D64" s="92">
        <v>3</v>
      </c>
      <c r="E64" s="155"/>
      <c r="F64" s="91">
        <f>D64*E64</f>
        <v>0</v>
      </c>
    </row>
    <row r="65" spans="1:10">
      <c r="A65" s="163"/>
      <c r="B65" s="157"/>
      <c r="C65" s="156"/>
      <c r="D65" s="92"/>
      <c r="E65" s="155"/>
      <c r="F65" s="91"/>
    </row>
    <row r="66" spans="1:10" s="140" customFormat="1" ht="25.5">
      <c r="A66" s="158" t="s">
        <v>75</v>
      </c>
      <c r="B66" s="177" t="s">
        <v>188</v>
      </c>
      <c r="C66" s="156" t="s">
        <v>30</v>
      </c>
      <c r="D66" s="92">
        <v>1</v>
      </c>
      <c r="E66" s="155"/>
      <c r="F66" s="91">
        <f>D66*E66</f>
        <v>0</v>
      </c>
      <c r="J66" s="141"/>
    </row>
    <row r="67" spans="1:10">
      <c r="A67" s="163"/>
      <c r="B67" s="157"/>
      <c r="C67" s="156"/>
      <c r="D67" s="92"/>
      <c r="E67" s="155"/>
      <c r="F67" s="91"/>
    </row>
    <row r="68" spans="1:10" s="140" customFormat="1" ht="63.75">
      <c r="A68" s="158" t="s">
        <v>81</v>
      </c>
      <c r="B68" s="177" t="s">
        <v>187</v>
      </c>
      <c r="C68" s="156" t="s">
        <v>30</v>
      </c>
      <c r="D68" s="92">
        <v>1</v>
      </c>
      <c r="E68" s="155"/>
      <c r="F68" s="91">
        <f>D68*E68</f>
        <v>0</v>
      </c>
      <c r="J68" s="141"/>
    </row>
    <row r="69" spans="1:10">
      <c r="A69" s="163"/>
      <c r="B69" s="157"/>
      <c r="C69" s="156"/>
      <c r="D69" s="92"/>
      <c r="E69" s="155"/>
      <c r="F69" s="91"/>
    </row>
    <row r="70" spans="1:10" ht="76.5">
      <c r="A70" s="158" t="s">
        <v>102</v>
      </c>
      <c r="B70" s="157" t="s">
        <v>177</v>
      </c>
      <c r="C70" s="156" t="s">
        <v>114</v>
      </c>
      <c r="D70" s="92">
        <v>1</v>
      </c>
      <c r="E70" s="155"/>
      <c r="F70" s="91"/>
    </row>
    <row r="71" spans="1:10">
      <c r="A71" s="207"/>
      <c r="B71" s="157"/>
      <c r="C71" s="162"/>
      <c r="D71" s="161"/>
      <c r="E71" s="160"/>
      <c r="F71" s="180"/>
    </row>
    <row r="72" spans="1:10" s="166" customFormat="1" ht="15.75" customHeight="1">
      <c r="A72" s="151"/>
      <c r="B72" s="152" t="str">
        <f>CONCATENATE(A56, " ", B56, " UKUPNO:")</f>
        <v>III.1.2 INSTALACIJSKI MATERIJAL UKUPNO:</v>
      </c>
      <c r="C72" s="143"/>
      <c r="D72" s="143"/>
      <c r="E72" s="149"/>
      <c r="F72" s="118">
        <f>SUM(F58:F70)</f>
        <v>0</v>
      </c>
      <c r="J72" s="188"/>
    </row>
    <row r="73" spans="1:10">
      <c r="A73" s="167"/>
      <c r="B73" s="157"/>
      <c r="C73" s="149"/>
      <c r="D73" s="149"/>
      <c r="E73" s="125"/>
      <c r="F73" s="153"/>
    </row>
    <row r="74" spans="1:10" ht="25.5">
      <c r="A74" s="151"/>
      <c r="B74" s="152" t="str">
        <f>CONCATENATE(A38, " ", B38, " UKUPNO:")</f>
        <v>III.1 ELEKTRIČNE INSTALACIJE TROŠILA UKUPNO:</v>
      </c>
      <c r="C74" s="143"/>
      <c r="D74" s="143"/>
      <c r="E74" s="149"/>
      <c r="F74" s="118">
        <f>SUM(F54,F72)</f>
        <v>0</v>
      </c>
    </row>
    <row r="75" spans="1:10" s="166" customFormat="1">
      <c r="A75" s="151"/>
      <c r="B75" s="154"/>
      <c r="C75" s="149"/>
      <c r="D75" s="149"/>
      <c r="E75" s="125"/>
      <c r="F75" s="153"/>
      <c r="J75" s="188"/>
    </row>
    <row r="76" spans="1:10" s="140" customFormat="1" ht="25.5">
      <c r="A76" s="210" t="s">
        <v>186</v>
      </c>
      <c r="B76" s="183" t="s">
        <v>185</v>
      </c>
      <c r="C76" s="143"/>
      <c r="D76" s="143"/>
      <c r="E76" s="209"/>
      <c r="F76" s="143"/>
      <c r="J76" s="141"/>
    </row>
    <row r="77" spans="1:10" s="166" customFormat="1">
      <c r="A77" s="151"/>
      <c r="B77" s="157"/>
      <c r="C77" s="149"/>
      <c r="D77" s="149"/>
      <c r="E77" s="211"/>
      <c r="F77" s="205"/>
      <c r="J77" s="188"/>
    </row>
    <row r="78" spans="1:10" s="140" customFormat="1">
      <c r="A78" s="210" t="s">
        <v>184</v>
      </c>
      <c r="B78" s="184" t="s">
        <v>162</v>
      </c>
      <c r="C78" s="143"/>
      <c r="D78" s="143"/>
      <c r="E78" s="209"/>
      <c r="F78" s="143"/>
      <c r="J78" s="141"/>
    </row>
    <row r="79" spans="1:10">
      <c r="A79" s="151"/>
      <c r="B79" s="157"/>
      <c r="C79" s="149"/>
      <c r="D79" s="149"/>
      <c r="E79" s="125"/>
      <c r="F79" s="149"/>
    </row>
    <row r="80" spans="1:10" ht="51">
      <c r="A80" s="158" t="s">
        <v>8</v>
      </c>
      <c r="B80" s="120" t="s">
        <v>160</v>
      </c>
      <c r="C80" s="156" t="s">
        <v>155</v>
      </c>
      <c r="D80" s="92">
        <v>110</v>
      </c>
      <c r="E80" s="155"/>
      <c r="F80" s="91">
        <f>D80*E80</f>
        <v>0</v>
      </c>
    </row>
    <row r="81" spans="1:10" s="166" customFormat="1">
      <c r="A81" s="163"/>
      <c r="B81" s="157"/>
      <c r="C81" s="162"/>
      <c r="D81" s="161"/>
      <c r="E81" s="160"/>
      <c r="F81" s="180"/>
      <c r="J81" s="188"/>
    </row>
    <row r="82" spans="1:10" ht="38.25">
      <c r="A82" s="158" t="s">
        <v>10</v>
      </c>
      <c r="B82" s="157" t="s">
        <v>183</v>
      </c>
      <c r="C82" s="156" t="s">
        <v>155</v>
      </c>
      <c r="D82" s="92">
        <v>120</v>
      </c>
      <c r="E82" s="155"/>
      <c r="F82" s="91">
        <f>D82*E82</f>
        <v>0</v>
      </c>
    </row>
    <row r="83" spans="1:10" s="166" customFormat="1">
      <c r="A83" s="163"/>
      <c r="B83" s="157"/>
      <c r="C83" s="156"/>
      <c r="D83" s="92"/>
      <c r="E83" s="155"/>
      <c r="F83" s="91"/>
      <c r="J83" s="188"/>
    </row>
    <row r="84" spans="1:10" ht="76.5">
      <c r="A84" s="158" t="s">
        <v>11</v>
      </c>
      <c r="B84" s="157" t="s">
        <v>182</v>
      </c>
      <c r="C84" s="156" t="s">
        <v>114</v>
      </c>
      <c r="D84" s="92">
        <v>1</v>
      </c>
      <c r="E84" s="155"/>
      <c r="F84" s="91"/>
    </row>
    <row r="85" spans="1:10">
      <c r="A85" s="207"/>
      <c r="B85" s="157"/>
      <c r="C85" s="162"/>
      <c r="D85" s="161"/>
      <c r="E85" s="160"/>
      <c r="F85" s="180"/>
    </row>
    <row r="86" spans="1:10" s="166" customFormat="1">
      <c r="A86" s="151"/>
      <c r="B86" s="152" t="str">
        <f>CONCATENATE(A78, " ", B78, " UKUPNO:")</f>
        <v>III.2.1 KABELI I VODOVI UKUPNO:</v>
      </c>
      <c r="C86" s="143"/>
      <c r="D86" s="143"/>
      <c r="E86" s="149"/>
      <c r="F86" s="118">
        <f>SUM(F80:F84)</f>
        <v>0</v>
      </c>
      <c r="J86" s="188"/>
    </row>
    <row r="87" spans="1:10" s="166" customFormat="1">
      <c r="A87" s="151"/>
      <c r="B87" s="157"/>
      <c r="C87" s="149"/>
      <c r="D87" s="149"/>
      <c r="E87" s="125"/>
      <c r="F87" s="149"/>
      <c r="J87" s="188"/>
    </row>
    <row r="88" spans="1:10" s="140" customFormat="1">
      <c r="A88" s="210" t="s">
        <v>181</v>
      </c>
      <c r="B88" s="184" t="s">
        <v>151</v>
      </c>
      <c r="C88" s="143"/>
      <c r="D88" s="143"/>
      <c r="E88" s="209"/>
      <c r="F88" s="143"/>
      <c r="J88" s="141"/>
    </row>
    <row r="89" spans="1:10" s="166" customFormat="1">
      <c r="A89" s="151"/>
      <c r="B89" s="154"/>
      <c r="C89" s="149"/>
      <c r="D89" s="149"/>
      <c r="E89" s="125"/>
      <c r="F89" s="149"/>
      <c r="J89" s="188"/>
    </row>
    <row r="90" spans="1:10" ht="51">
      <c r="A90" s="158" t="s">
        <v>8</v>
      </c>
      <c r="B90" s="177" t="s">
        <v>180</v>
      </c>
      <c r="C90" s="156" t="s">
        <v>30</v>
      </c>
      <c r="D90" s="92">
        <v>3</v>
      </c>
      <c r="E90" s="155"/>
      <c r="F90" s="91">
        <f>D90*E90</f>
        <v>0</v>
      </c>
    </row>
    <row r="91" spans="1:10">
      <c r="A91" s="163"/>
      <c r="B91" s="177"/>
      <c r="C91" s="162"/>
      <c r="D91" s="162"/>
      <c r="E91" s="208"/>
      <c r="F91" s="181"/>
    </row>
    <row r="92" spans="1:10" ht="63.75">
      <c r="A92" s="158" t="s">
        <v>10</v>
      </c>
      <c r="B92" s="177" t="s">
        <v>179</v>
      </c>
      <c r="C92" s="156" t="s">
        <v>30</v>
      </c>
      <c r="D92" s="92">
        <v>4</v>
      </c>
      <c r="E92" s="155"/>
      <c r="F92" s="91">
        <f>D92*E92</f>
        <v>0</v>
      </c>
    </row>
    <row r="93" spans="1:10">
      <c r="A93" s="158"/>
      <c r="B93" s="177"/>
      <c r="C93" s="156"/>
      <c r="D93" s="92"/>
      <c r="E93" s="155"/>
      <c r="F93" s="91"/>
    </row>
    <row r="94" spans="1:10" ht="51">
      <c r="A94" s="158" t="s">
        <v>11</v>
      </c>
      <c r="B94" s="177" t="s">
        <v>178</v>
      </c>
      <c r="C94" s="156" t="s">
        <v>30</v>
      </c>
      <c r="D94" s="92">
        <v>7</v>
      </c>
      <c r="E94" s="155"/>
      <c r="F94" s="91">
        <f>D94*E94</f>
        <v>0</v>
      </c>
    </row>
    <row r="95" spans="1:10">
      <c r="A95" s="163"/>
      <c r="B95" s="177"/>
      <c r="C95" s="162"/>
      <c r="D95" s="162"/>
      <c r="E95" s="208"/>
      <c r="F95" s="180"/>
    </row>
    <row r="96" spans="1:10" s="140" customFormat="1" ht="51">
      <c r="A96" s="158" t="s">
        <v>12</v>
      </c>
      <c r="B96" s="177" t="s">
        <v>280</v>
      </c>
      <c r="C96" s="156" t="s">
        <v>30</v>
      </c>
      <c r="D96" s="92">
        <v>7</v>
      </c>
      <c r="E96" s="155"/>
      <c r="F96" s="91">
        <f>D96*E96</f>
        <v>0</v>
      </c>
      <c r="J96" s="113"/>
    </row>
    <row r="97" spans="1:10">
      <c r="A97" s="163"/>
      <c r="B97" s="177"/>
      <c r="C97" s="162"/>
      <c r="D97" s="162"/>
      <c r="E97" s="181"/>
      <c r="F97" s="180"/>
    </row>
    <row r="98" spans="1:10" s="166" customFormat="1" ht="76.5">
      <c r="A98" s="158" t="s">
        <v>17</v>
      </c>
      <c r="B98" s="157" t="s">
        <v>177</v>
      </c>
      <c r="C98" s="156" t="s">
        <v>114</v>
      </c>
      <c r="D98" s="92">
        <v>1</v>
      </c>
      <c r="E98" s="125"/>
      <c r="F98" s="149"/>
      <c r="J98" s="113">
        <f>E98/7.5345</f>
        <v>0</v>
      </c>
    </row>
    <row r="99" spans="1:10">
      <c r="A99" s="207"/>
      <c r="B99" s="157"/>
      <c r="C99" s="162"/>
      <c r="D99" s="161"/>
      <c r="E99" s="160"/>
      <c r="F99" s="180"/>
    </row>
    <row r="100" spans="1:10" s="166" customFormat="1" ht="15" customHeight="1">
      <c r="A100" s="151"/>
      <c r="B100" s="152" t="str">
        <f>CONCATENATE(A88, " ", B88, " UKUPNO:")</f>
        <v>III.2.2 INSTALACIJSKI MATERIJAL UKUPNO:</v>
      </c>
      <c r="C100" s="143"/>
      <c r="D100" s="143"/>
      <c r="E100" s="149"/>
      <c r="F100" s="118">
        <f>SUM(F90:F98)</f>
        <v>0</v>
      </c>
      <c r="J100" s="188"/>
    </row>
    <row r="101" spans="1:10" s="166" customFormat="1">
      <c r="A101" s="179"/>
      <c r="B101" s="177"/>
      <c r="C101" s="162"/>
      <c r="D101" s="206"/>
      <c r="E101" s="205"/>
      <c r="F101" s="181"/>
      <c r="J101" s="188"/>
    </row>
    <row r="102" spans="1:10" s="166" customFormat="1" ht="25.5">
      <c r="A102" s="151"/>
      <c r="B102" s="152" t="str">
        <f>CONCATENATE(A76, " ", B76, " UKUPNO:")</f>
        <v>III.2 ELEKTRIČNE INSTALACIJE RASVJETE (BEZ RASVJETNIH TIJELA) UKUPNO:</v>
      </c>
      <c r="C102" s="143"/>
      <c r="D102" s="143"/>
      <c r="E102" s="149"/>
      <c r="F102" s="118">
        <f>SUM(F86,F100)</f>
        <v>0</v>
      </c>
      <c r="J102" s="188"/>
    </row>
    <row r="103" spans="1:10" s="166" customFormat="1">
      <c r="A103" s="179"/>
      <c r="B103" s="157"/>
      <c r="C103" s="149"/>
      <c r="D103" s="149"/>
      <c r="E103" s="125"/>
      <c r="F103" s="149"/>
      <c r="J103" s="188"/>
    </row>
    <row r="104" spans="1:10" s="166" customFormat="1" ht="25.5">
      <c r="A104" s="151"/>
      <c r="B104" s="152" t="str">
        <f>CONCATENATE(A36, " ", B36, " UKUPNO:")</f>
        <v>III. ELEKTRIČNE INSTALACIJE PROSTORA UKUPNO:</v>
      </c>
      <c r="C104" s="143"/>
      <c r="D104" s="143"/>
      <c r="E104" s="149"/>
      <c r="F104" s="118">
        <f>SUM(F74,F102)</f>
        <v>0</v>
      </c>
      <c r="J104" s="188"/>
    </row>
    <row r="105" spans="1:10" s="166" customFormat="1">
      <c r="A105" s="151"/>
      <c r="B105" s="198"/>
      <c r="C105" s="143"/>
      <c r="D105" s="143"/>
      <c r="E105" s="149"/>
      <c r="F105" s="153"/>
      <c r="J105" s="188"/>
    </row>
    <row r="106" spans="1:10" s="200" customFormat="1" ht="41.25" customHeight="1">
      <c r="A106" s="204" t="s">
        <v>176</v>
      </c>
      <c r="B106" s="172" t="s">
        <v>175</v>
      </c>
      <c r="C106" s="203"/>
      <c r="D106" s="203"/>
      <c r="E106" s="203"/>
      <c r="F106" s="202"/>
      <c r="J106" s="201"/>
    </row>
    <row r="107" spans="1:10" s="166" customFormat="1">
      <c r="A107" s="163"/>
      <c r="B107" s="177"/>
      <c r="C107" s="162"/>
      <c r="D107" s="162"/>
      <c r="E107" s="181"/>
      <c r="F107" s="180"/>
      <c r="J107" s="188"/>
    </row>
    <row r="108" spans="1:10" s="166" customFormat="1" ht="63.75">
      <c r="A108" s="158" t="s">
        <v>8</v>
      </c>
      <c r="B108" s="177" t="s">
        <v>174</v>
      </c>
      <c r="C108" s="156" t="s">
        <v>155</v>
      </c>
      <c r="D108" s="92">
        <v>5</v>
      </c>
      <c r="E108" s="155"/>
      <c r="F108" s="91">
        <f>D108*E108</f>
        <v>0</v>
      </c>
      <c r="J108" s="113"/>
    </row>
    <row r="109" spans="1:10" s="166" customFormat="1">
      <c r="A109" s="163"/>
      <c r="B109" s="177"/>
      <c r="C109" s="162"/>
      <c r="D109" s="162"/>
      <c r="E109" s="181"/>
      <c r="F109" s="180"/>
      <c r="J109" s="113"/>
    </row>
    <row r="110" spans="1:10" s="166" customFormat="1" ht="63.75">
      <c r="A110" s="158" t="s">
        <v>10</v>
      </c>
      <c r="B110" s="177" t="s">
        <v>173</v>
      </c>
      <c r="C110" s="156" t="s">
        <v>155</v>
      </c>
      <c r="D110" s="92">
        <v>30</v>
      </c>
      <c r="E110" s="155"/>
      <c r="F110" s="91">
        <f>D110*E110</f>
        <v>0</v>
      </c>
      <c r="J110" s="113"/>
    </row>
    <row r="111" spans="1:10">
      <c r="A111" s="163"/>
      <c r="B111" s="177"/>
      <c r="C111" s="156"/>
      <c r="D111" s="92"/>
      <c r="E111" s="155"/>
      <c r="F111" s="91"/>
    </row>
    <row r="112" spans="1:10" s="166" customFormat="1" ht="51">
      <c r="A112" s="158" t="s">
        <v>11</v>
      </c>
      <c r="B112" s="177" t="s">
        <v>172</v>
      </c>
      <c r="C112" s="156" t="s">
        <v>155</v>
      </c>
      <c r="D112" s="92">
        <v>5</v>
      </c>
      <c r="E112" s="155"/>
      <c r="F112" s="91">
        <f>D112*E112</f>
        <v>0</v>
      </c>
      <c r="J112" s="113"/>
    </row>
    <row r="113" spans="1:10">
      <c r="A113" s="163"/>
      <c r="B113" s="177"/>
      <c r="C113" s="156"/>
      <c r="D113" s="92"/>
      <c r="E113" s="155"/>
      <c r="F113" s="91"/>
    </row>
    <row r="114" spans="1:10" ht="51">
      <c r="A114" s="158" t="s">
        <v>12</v>
      </c>
      <c r="B114" s="177" t="s">
        <v>171</v>
      </c>
      <c r="C114" s="156" t="s">
        <v>155</v>
      </c>
      <c r="D114" s="92">
        <v>30</v>
      </c>
      <c r="E114" s="155"/>
      <c r="F114" s="91">
        <f>D114*E114</f>
        <v>0</v>
      </c>
    </row>
    <row r="115" spans="1:10">
      <c r="A115" s="163"/>
      <c r="B115" s="177"/>
      <c r="C115" s="156"/>
      <c r="D115" s="92"/>
      <c r="E115" s="155"/>
      <c r="F115" s="91"/>
    </row>
    <row r="116" spans="1:10" s="140" customFormat="1" ht="38.25">
      <c r="A116" s="158" t="s">
        <v>17</v>
      </c>
      <c r="B116" s="177" t="s">
        <v>170</v>
      </c>
      <c r="C116" s="156" t="s">
        <v>30</v>
      </c>
      <c r="D116" s="92">
        <v>1</v>
      </c>
      <c r="E116" s="155"/>
      <c r="F116" s="91">
        <f>D116*E116</f>
        <v>0</v>
      </c>
      <c r="J116" s="113"/>
    </row>
    <row r="117" spans="1:10">
      <c r="A117" s="163"/>
      <c r="B117" s="177"/>
      <c r="C117" s="156"/>
      <c r="D117" s="92"/>
      <c r="E117" s="155"/>
      <c r="F117" s="91"/>
    </row>
    <row r="118" spans="1:10" s="116" customFormat="1" ht="51">
      <c r="A118" s="158" t="s">
        <v>75</v>
      </c>
      <c r="B118" s="177" t="s">
        <v>169</v>
      </c>
      <c r="C118" s="156" t="s">
        <v>30</v>
      </c>
      <c r="D118" s="92">
        <v>1</v>
      </c>
      <c r="E118" s="155"/>
      <c r="F118" s="91">
        <f>D118*E118</f>
        <v>0</v>
      </c>
      <c r="J118" s="113"/>
    </row>
    <row r="119" spans="1:10">
      <c r="A119" s="163"/>
      <c r="B119" s="177"/>
      <c r="C119" s="156"/>
      <c r="D119" s="92"/>
      <c r="E119" s="155"/>
      <c r="F119" s="91"/>
    </row>
    <row r="120" spans="1:10" ht="89.25">
      <c r="A120" s="158" t="s">
        <v>81</v>
      </c>
      <c r="B120" s="177" t="s">
        <v>148</v>
      </c>
      <c r="C120" s="156" t="s">
        <v>114</v>
      </c>
      <c r="D120" s="92">
        <v>1</v>
      </c>
      <c r="E120" s="155"/>
      <c r="F120" s="91"/>
    </row>
    <row r="121" spans="1:10">
      <c r="A121" s="151"/>
      <c r="B121" s="199"/>
      <c r="C121" s="149"/>
      <c r="D121" s="149"/>
      <c r="E121" s="153"/>
      <c r="F121" s="149"/>
    </row>
    <row r="122" spans="1:10" ht="51">
      <c r="A122" s="151"/>
      <c r="B122" s="152" t="str">
        <f>CONCATENATE(A106, " ", B106, " UKUPNO:")</f>
        <v>IV. INSTALACIJE IZJEDNAČENJA POTENCIJALA I DODATNOG IZJEDNAČENJA POTENCIJALA METALNIH MASA UKUPNO:</v>
      </c>
      <c r="C122" s="143"/>
      <c r="D122" s="143"/>
      <c r="E122" s="153"/>
      <c r="F122" s="118">
        <f>SUM(F108:F120)</f>
        <v>0</v>
      </c>
    </row>
    <row r="123" spans="1:10" s="166" customFormat="1">
      <c r="A123" s="151"/>
      <c r="B123" s="198"/>
      <c r="C123" s="143"/>
      <c r="D123" s="143"/>
      <c r="E123" s="149"/>
      <c r="F123" s="153"/>
      <c r="J123" s="188"/>
    </row>
    <row r="124" spans="1:10" s="168" customFormat="1">
      <c r="A124" s="173" t="s">
        <v>168</v>
      </c>
      <c r="B124" s="197" t="s">
        <v>167</v>
      </c>
      <c r="C124" s="171"/>
      <c r="D124" s="171"/>
      <c r="E124" s="171"/>
      <c r="F124" s="170"/>
      <c r="J124" s="169"/>
    </row>
    <row r="125" spans="1:10" ht="14.25">
      <c r="A125" s="196"/>
      <c r="B125" s="195"/>
      <c r="C125" s="162"/>
      <c r="D125" s="162"/>
      <c r="E125" s="189"/>
      <c r="F125" s="189"/>
    </row>
    <row r="126" spans="1:10">
      <c r="A126" s="185" t="s">
        <v>166</v>
      </c>
      <c r="B126" s="184" t="s">
        <v>165</v>
      </c>
      <c r="C126" s="183"/>
      <c r="D126" s="183"/>
      <c r="E126" s="183"/>
      <c r="F126" s="183"/>
    </row>
    <row r="127" spans="1:10" s="166" customFormat="1" ht="15">
      <c r="A127" s="194"/>
      <c r="B127" s="129"/>
      <c r="C127" s="193"/>
      <c r="D127" s="192"/>
      <c r="E127" s="191"/>
      <c r="F127" s="191"/>
      <c r="J127" s="113"/>
    </row>
    <row r="128" spans="1:10" s="116" customFormat="1" ht="76.5">
      <c r="A128" s="158" t="s">
        <v>8</v>
      </c>
      <c r="B128" s="129" t="s">
        <v>164</v>
      </c>
      <c r="C128" s="156" t="s">
        <v>30</v>
      </c>
      <c r="D128" s="92">
        <v>1</v>
      </c>
      <c r="E128" s="155"/>
      <c r="F128" s="91">
        <f>D128*E128</f>
        <v>0</v>
      </c>
      <c r="J128" s="113"/>
    </row>
    <row r="129" spans="1:10" s="166" customFormat="1">
      <c r="A129" s="179"/>
      <c r="B129" s="157"/>
      <c r="C129" s="149"/>
      <c r="D129" s="149"/>
      <c r="E129" s="125"/>
      <c r="F129" s="149"/>
      <c r="J129" s="188"/>
    </row>
    <row r="130" spans="1:10" s="166" customFormat="1">
      <c r="A130" s="151"/>
      <c r="B130" s="152" t="str">
        <f>CONCATENATE(A126, " ", B126, " UKUPNO:")</f>
        <v>V.2 RAZDJELNIK UKUPNO:</v>
      </c>
      <c r="C130" s="143"/>
      <c r="D130" s="143"/>
      <c r="E130" s="149"/>
      <c r="F130" s="118">
        <f>SUM(F127:F128)</f>
        <v>0</v>
      </c>
      <c r="J130" s="188"/>
    </row>
    <row r="131" spans="1:10" s="166" customFormat="1" ht="14.25">
      <c r="A131" s="190"/>
      <c r="B131" s="190"/>
      <c r="C131" s="162"/>
      <c r="D131" s="162"/>
      <c r="E131" s="189"/>
      <c r="F131" s="189"/>
      <c r="J131" s="188"/>
    </row>
    <row r="132" spans="1:10">
      <c r="A132" s="185" t="s">
        <v>163</v>
      </c>
      <c r="B132" s="184" t="s">
        <v>162</v>
      </c>
      <c r="C132" s="183"/>
      <c r="D132" s="183"/>
      <c r="E132" s="183"/>
      <c r="F132" s="183"/>
    </row>
    <row r="133" spans="1:10" s="166" customFormat="1">
      <c r="A133" s="167"/>
      <c r="B133" s="177"/>
      <c r="C133" s="149"/>
      <c r="D133" s="149"/>
      <c r="E133" s="153"/>
      <c r="F133" s="153"/>
      <c r="J133" s="188"/>
    </row>
    <row r="134" spans="1:10" s="116" customFormat="1" ht="51">
      <c r="A134" s="151"/>
      <c r="B134" s="177" t="s">
        <v>161</v>
      </c>
      <c r="C134" s="177"/>
      <c r="D134" s="177"/>
      <c r="E134" s="177"/>
      <c r="F134" s="177"/>
      <c r="J134" s="187"/>
    </row>
    <row r="135" spans="1:10" s="186" customFormat="1" ht="14.25">
      <c r="A135" s="164"/>
      <c r="B135" s="177"/>
      <c r="C135" s="149"/>
      <c r="D135" s="149"/>
      <c r="E135" s="153"/>
      <c r="F135" s="153"/>
      <c r="J135" s="113"/>
    </row>
    <row r="136" spans="1:10" s="140" customFormat="1" ht="51">
      <c r="A136" s="158" t="s">
        <v>8</v>
      </c>
      <c r="B136" s="177" t="s">
        <v>160</v>
      </c>
      <c r="C136" s="156" t="s">
        <v>155</v>
      </c>
      <c r="D136" s="92">
        <v>110</v>
      </c>
      <c r="E136" s="155"/>
      <c r="F136" s="91">
        <f>D136*E136</f>
        <v>0</v>
      </c>
      <c r="J136" s="113"/>
    </row>
    <row r="137" spans="1:10" s="186" customFormat="1" ht="14.25">
      <c r="A137" s="163"/>
      <c r="B137" s="177"/>
      <c r="C137" s="156"/>
      <c r="D137" s="92"/>
      <c r="E137" s="155"/>
      <c r="F137" s="91"/>
      <c r="J137" s="113"/>
    </row>
    <row r="138" spans="1:10" ht="76.5">
      <c r="A138" s="158" t="s">
        <v>10</v>
      </c>
      <c r="B138" s="157" t="s">
        <v>159</v>
      </c>
      <c r="C138" s="156" t="s">
        <v>155</v>
      </c>
      <c r="D138" s="92">
        <v>30</v>
      </c>
      <c r="E138" s="155"/>
      <c r="F138" s="91">
        <f>D138*E138</f>
        <v>0</v>
      </c>
    </row>
    <row r="139" spans="1:10" s="186" customFormat="1" ht="14.25">
      <c r="A139" s="163"/>
      <c r="B139" s="177"/>
      <c r="C139" s="156"/>
      <c r="D139" s="92"/>
      <c r="E139" s="155"/>
      <c r="F139" s="91"/>
      <c r="J139" s="113"/>
    </row>
    <row r="140" spans="1:10" ht="76.5">
      <c r="A140" s="158" t="s">
        <v>11</v>
      </c>
      <c r="B140" s="157" t="s">
        <v>158</v>
      </c>
      <c r="C140" s="156" t="s">
        <v>155</v>
      </c>
      <c r="D140" s="92">
        <v>10</v>
      </c>
      <c r="E140" s="155"/>
      <c r="F140" s="91">
        <f>D140*E140</f>
        <v>0</v>
      </c>
    </row>
    <row r="141" spans="1:10" s="166" customFormat="1">
      <c r="A141" s="163"/>
      <c r="B141" s="157"/>
      <c r="C141" s="156"/>
      <c r="D141" s="92"/>
      <c r="E141" s="155"/>
      <c r="F141" s="91"/>
      <c r="J141" s="113"/>
    </row>
    <row r="142" spans="1:10" ht="25.5">
      <c r="A142" s="158" t="s">
        <v>12</v>
      </c>
      <c r="B142" s="177" t="s">
        <v>157</v>
      </c>
      <c r="C142" s="156" t="s">
        <v>155</v>
      </c>
      <c r="D142" s="92">
        <v>30</v>
      </c>
      <c r="E142" s="155"/>
      <c r="F142" s="91">
        <f>D142*E142</f>
        <v>0</v>
      </c>
    </row>
    <row r="143" spans="1:10" s="166" customFormat="1">
      <c r="A143" s="163"/>
      <c r="B143" s="157"/>
      <c r="C143" s="156"/>
      <c r="D143" s="92"/>
      <c r="E143" s="155"/>
      <c r="F143" s="91"/>
      <c r="J143" s="113"/>
    </row>
    <row r="144" spans="1:10" s="186" customFormat="1" ht="38.25">
      <c r="A144" s="158" t="s">
        <v>17</v>
      </c>
      <c r="B144" s="177" t="s">
        <v>281</v>
      </c>
      <c r="C144" s="156" t="s">
        <v>155</v>
      </c>
      <c r="D144" s="92">
        <v>30</v>
      </c>
      <c r="E144" s="155"/>
      <c r="F144" s="91">
        <f>D144*E144</f>
        <v>0</v>
      </c>
      <c r="J144" s="113"/>
    </row>
    <row r="145" spans="1:10" s="166" customFormat="1">
      <c r="A145" s="163"/>
      <c r="B145" s="157"/>
      <c r="C145" s="156"/>
      <c r="D145" s="92"/>
      <c r="E145" s="155"/>
      <c r="F145" s="91"/>
      <c r="J145" s="113"/>
    </row>
    <row r="146" spans="1:10" s="186" customFormat="1" ht="38.25">
      <c r="A146" s="158" t="s">
        <v>75</v>
      </c>
      <c r="B146" s="177" t="s">
        <v>156</v>
      </c>
      <c r="C146" s="156" t="s">
        <v>155</v>
      </c>
      <c r="D146" s="92">
        <v>10</v>
      </c>
      <c r="E146" s="155"/>
      <c r="F146" s="91">
        <f>D146*E146</f>
        <v>0</v>
      </c>
      <c r="J146" s="113"/>
    </row>
    <row r="147" spans="1:10" s="186" customFormat="1" ht="14.25">
      <c r="A147" s="163"/>
      <c r="B147" s="177"/>
      <c r="C147" s="156"/>
      <c r="D147" s="92"/>
      <c r="E147" s="155"/>
      <c r="F147" s="91"/>
      <c r="J147" s="113"/>
    </row>
    <row r="148" spans="1:10" ht="89.25">
      <c r="A148" s="158" t="s">
        <v>81</v>
      </c>
      <c r="B148" s="177" t="s">
        <v>148</v>
      </c>
      <c r="C148" s="156" t="s">
        <v>114</v>
      </c>
      <c r="D148" s="92">
        <v>1</v>
      </c>
      <c r="E148" s="155"/>
      <c r="F148" s="91"/>
    </row>
    <row r="149" spans="1:10" s="166" customFormat="1">
      <c r="A149" s="179"/>
      <c r="B149" s="157"/>
      <c r="C149" s="149"/>
      <c r="D149" s="149"/>
      <c r="E149" s="125"/>
      <c r="F149" s="149"/>
      <c r="J149" s="113"/>
    </row>
    <row r="150" spans="1:10" s="166" customFormat="1">
      <c r="A150" s="151"/>
      <c r="B150" s="152" t="str">
        <f>CONCATENATE(A132, " ", B132, " UKUPNO:")</f>
        <v>V.3 KABELI I VODOVI UKUPNO:</v>
      </c>
      <c r="C150" s="143"/>
      <c r="D150" s="143"/>
      <c r="E150" s="149"/>
      <c r="F150" s="118">
        <f>SUM(F135:F148)</f>
        <v>0</v>
      </c>
      <c r="J150" s="113"/>
    </row>
    <row r="151" spans="1:10" s="166" customFormat="1">
      <c r="A151" s="151"/>
      <c r="B151" s="152"/>
      <c r="C151" s="143"/>
      <c r="D151" s="143"/>
      <c r="E151" s="149"/>
      <c r="F151" s="118"/>
      <c r="J151" s="113"/>
    </row>
    <row r="152" spans="1:10" ht="25.5">
      <c r="A152" s="185" t="s">
        <v>154</v>
      </c>
      <c r="B152" s="183" t="s">
        <v>153</v>
      </c>
      <c r="C152" s="183"/>
      <c r="D152" s="183"/>
      <c r="E152" s="183"/>
      <c r="F152" s="183"/>
    </row>
    <row r="153" spans="1:10" ht="14.25">
      <c r="A153" s="178"/>
      <c r="B153" s="177"/>
      <c r="C153" s="176"/>
      <c r="D153" s="176"/>
      <c r="E153" s="175"/>
      <c r="F153" s="182"/>
    </row>
    <row r="154" spans="1:10" ht="182.25" customHeight="1">
      <c r="A154" s="158" t="s">
        <v>8</v>
      </c>
      <c r="B154" s="177" t="s">
        <v>278</v>
      </c>
      <c r="C154" s="156" t="s">
        <v>114</v>
      </c>
      <c r="D154" s="92">
        <v>1</v>
      </c>
      <c r="E154" s="155"/>
      <c r="F154" s="91">
        <f>D154*E154</f>
        <v>0</v>
      </c>
    </row>
    <row r="155" spans="1:10">
      <c r="A155" s="163"/>
      <c r="B155" s="177"/>
      <c r="C155" s="162"/>
      <c r="D155" s="162"/>
      <c r="E155" s="181"/>
      <c r="F155" s="180"/>
    </row>
    <row r="156" spans="1:10" s="166" customFormat="1">
      <c r="A156" s="179"/>
      <c r="B156" s="157"/>
      <c r="C156" s="149"/>
      <c r="D156" s="149"/>
      <c r="E156" s="125"/>
      <c r="F156" s="149"/>
      <c r="J156" s="113"/>
    </row>
    <row r="157" spans="1:10" s="166" customFormat="1" ht="25.5">
      <c r="A157" s="151"/>
      <c r="B157" s="152" t="str">
        <f>CONCATENATE(A152, " ", B152, " UKUPNO:")</f>
        <v>V.4 OPREMA ZA PRIJAM I DISTRIBUCIJU SIGNALA UKUPNO:</v>
      </c>
      <c r="C157" s="143"/>
      <c r="D157" s="143"/>
      <c r="E157" s="149"/>
      <c r="F157" s="118">
        <f>SUM(F154:F155)</f>
        <v>0</v>
      </c>
      <c r="J157" s="113"/>
    </row>
    <row r="158" spans="1:10" ht="14.25">
      <c r="A158" s="178"/>
      <c r="B158" s="177"/>
      <c r="C158" s="176"/>
      <c r="D158" s="176"/>
      <c r="E158" s="175"/>
      <c r="F158" s="182"/>
    </row>
    <row r="159" spans="1:10">
      <c r="A159" s="185" t="s">
        <v>152</v>
      </c>
      <c r="B159" s="184" t="s">
        <v>151</v>
      </c>
      <c r="C159" s="183"/>
      <c r="D159" s="183"/>
      <c r="E159" s="183"/>
      <c r="F159" s="183"/>
    </row>
    <row r="160" spans="1:10" ht="14.25">
      <c r="A160" s="178"/>
      <c r="B160" s="177"/>
      <c r="C160" s="176"/>
      <c r="D160" s="176"/>
      <c r="E160" s="175"/>
      <c r="F160" s="182"/>
    </row>
    <row r="161" spans="1:10" ht="38.25">
      <c r="A161" s="158" t="s">
        <v>8</v>
      </c>
      <c r="B161" s="177" t="s">
        <v>150</v>
      </c>
      <c r="C161" s="156" t="s">
        <v>30</v>
      </c>
      <c r="D161" s="92">
        <v>3</v>
      </c>
      <c r="E161" s="155"/>
      <c r="F161" s="91">
        <f>D161*E161</f>
        <v>0</v>
      </c>
    </row>
    <row r="162" spans="1:10">
      <c r="A162" s="163"/>
      <c r="B162" s="177"/>
      <c r="C162" s="162"/>
      <c r="D162" s="162"/>
      <c r="E162" s="181"/>
      <c r="F162" s="180"/>
    </row>
    <row r="163" spans="1:10" ht="51">
      <c r="A163" s="158" t="s">
        <v>10</v>
      </c>
      <c r="B163" s="177" t="s">
        <v>149</v>
      </c>
      <c r="C163" s="156" t="s">
        <v>30</v>
      </c>
      <c r="D163" s="92">
        <v>1</v>
      </c>
      <c r="E163" s="155"/>
      <c r="F163" s="91">
        <f>D163*E163</f>
        <v>0</v>
      </c>
    </row>
    <row r="164" spans="1:10" ht="10.5" customHeight="1">
      <c r="A164" s="163"/>
      <c r="B164" s="177"/>
      <c r="C164" s="156"/>
      <c r="D164" s="92"/>
      <c r="E164" s="155"/>
      <c r="F164" s="91"/>
    </row>
    <row r="165" spans="1:10" ht="92.25" customHeight="1">
      <c r="A165" s="158" t="s">
        <v>11</v>
      </c>
      <c r="B165" s="177" t="s">
        <v>148</v>
      </c>
      <c r="C165" s="156" t="s">
        <v>114</v>
      </c>
      <c r="D165" s="92">
        <v>1</v>
      </c>
      <c r="E165" s="155"/>
      <c r="F165" s="91"/>
    </row>
    <row r="166" spans="1:10" s="166" customFormat="1">
      <c r="A166" s="179"/>
      <c r="B166" s="157"/>
      <c r="C166" s="149"/>
      <c r="D166" s="149"/>
      <c r="E166" s="125"/>
      <c r="F166" s="149"/>
      <c r="J166" s="113"/>
    </row>
    <row r="167" spans="1:10" s="166" customFormat="1">
      <c r="A167" s="151"/>
      <c r="B167" s="152" t="str">
        <f>CONCATENATE(A159, " ", B159, " UKUPNO:")</f>
        <v>V.5 INSTALACIJSKI MATERIJAL UKUPNO:</v>
      </c>
      <c r="C167" s="143"/>
      <c r="D167" s="143"/>
      <c r="E167" s="149"/>
      <c r="F167" s="118">
        <f>SUM(F161:F165)</f>
        <v>0</v>
      </c>
      <c r="J167" s="113"/>
    </row>
    <row r="168" spans="1:10" ht="14.25" customHeight="1">
      <c r="A168" s="178"/>
      <c r="B168" s="177"/>
      <c r="C168" s="176"/>
      <c r="D168" s="176"/>
      <c r="E168" s="175"/>
      <c r="F168" s="174"/>
    </row>
    <row r="169" spans="1:10">
      <c r="A169" s="151"/>
      <c r="B169" s="152" t="str">
        <f>CONCATENATE(A124, " ", B124, " UKUPNO:")</f>
        <v>V. INSTALACIJE SLABE STRUJE UKUPNO:</v>
      </c>
      <c r="C169" s="143"/>
      <c r="D169" s="143"/>
      <c r="E169" s="153"/>
      <c r="F169" s="118">
        <f>SUM(F130,F150,F157,F167)</f>
        <v>0</v>
      </c>
    </row>
    <row r="170" spans="1:10">
      <c r="A170" s="151"/>
      <c r="B170" s="150"/>
      <c r="C170" s="143"/>
      <c r="D170" s="143"/>
      <c r="E170" s="153"/>
      <c r="F170" s="148"/>
    </row>
    <row r="171" spans="1:10" s="168" customFormat="1" ht="25.5">
      <c r="A171" s="173" t="s">
        <v>147</v>
      </c>
      <c r="B171" s="172" t="s">
        <v>146</v>
      </c>
      <c r="C171" s="171"/>
      <c r="D171" s="171"/>
      <c r="E171" s="171"/>
      <c r="F171" s="170"/>
      <c r="J171" s="169"/>
    </row>
    <row r="172" spans="1:10" ht="12.75" customHeight="1">
      <c r="A172" s="167"/>
      <c r="B172" s="157"/>
      <c r="C172" s="149"/>
      <c r="D172" s="149"/>
      <c r="E172" s="125"/>
      <c r="F172" s="153"/>
    </row>
    <row r="173" spans="1:10" s="166" customFormat="1" ht="42" customHeight="1">
      <c r="A173" s="158" t="s">
        <v>8</v>
      </c>
      <c r="B173" s="157" t="s">
        <v>145</v>
      </c>
      <c r="C173" s="149"/>
      <c r="D173" s="149"/>
      <c r="E173" s="125"/>
      <c r="F173" s="153"/>
      <c r="J173" s="113"/>
    </row>
    <row r="174" spans="1:10">
      <c r="A174" s="164"/>
      <c r="B174" s="165" t="s">
        <v>144</v>
      </c>
      <c r="C174" s="149"/>
      <c r="D174" s="149"/>
      <c r="E174" s="153"/>
      <c r="F174" s="153"/>
    </row>
    <row r="175" spans="1:10" ht="15.75" customHeight="1">
      <c r="A175" s="164"/>
      <c r="B175" s="165" t="s">
        <v>143</v>
      </c>
      <c r="C175" s="149"/>
      <c r="D175" s="149"/>
      <c r="E175" s="153"/>
      <c r="F175" s="153"/>
    </row>
    <row r="176" spans="1:10" ht="39.75" customHeight="1">
      <c r="A176" s="164"/>
      <c r="B176" s="165" t="s">
        <v>142</v>
      </c>
      <c r="C176" s="149"/>
      <c r="D176" s="149"/>
      <c r="E176" s="153"/>
      <c r="F176" s="153"/>
    </row>
    <row r="177" spans="1:10" ht="25.5">
      <c r="A177" s="164"/>
      <c r="B177" s="165" t="s">
        <v>141</v>
      </c>
      <c r="C177" s="149"/>
      <c r="D177" s="149"/>
      <c r="E177" s="153"/>
      <c r="F177" s="153"/>
    </row>
    <row r="178" spans="1:10" s="93" customFormat="1" ht="16.5" customHeight="1">
      <c r="A178" s="164"/>
      <c r="B178" s="165" t="s">
        <v>140</v>
      </c>
      <c r="C178" s="149"/>
      <c r="D178" s="149"/>
      <c r="E178" s="153"/>
      <c r="F178" s="153"/>
      <c r="J178" s="113"/>
    </row>
    <row r="179" spans="1:10" s="93" customFormat="1" ht="15" customHeight="1">
      <c r="A179" s="164"/>
      <c r="B179" s="165" t="s">
        <v>139</v>
      </c>
      <c r="C179" s="149"/>
      <c r="D179" s="149"/>
      <c r="E179" s="153"/>
      <c r="F179" s="153"/>
      <c r="J179" s="113"/>
    </row>
    <row r="180" spans="1:10" s="93" customFormat="1" ht="15" customHeight="1">
      <c r="A180" s="164"/>
      <c r="B180" s="165" t="s">
        <v>138</v>
      </c>
      <c r="C180" s="149"/>
      <c r="D180" s="149"/>
      <c r="E180" s="125"/>
      <c r="F180" s="153"/>
      <c r="J180" s="113"/>
    </row>
    <row r="181" spans="1:10" s="135" customFormat="1" ht="14.25">
      <c r="A181" s="164"/>
      <c r="B181" s="165" t="s">
        <v>137</v>
      </c>
      <c r="C181" s="149"/>
      <c r="D181" s="149"/>
      <c r="E181" s="125"/>
      <c r="F181" s="153"/>
      <c r="J181" s="113"/>
    </row>
    <row r="182" spans="1:10" s="133" customFormat="1" ht="14.25">
      <c r="A182" s="164"/>
      <c r="B182" s="157"/>
      <c r="C182" s="156" t="s">
        <v>114</v>
      </c>
      <c r="D182" s="92">
        <v>1</v>
      </c>
      <c r="E182" s="155"/>
      <c r="F182" s="91">
        <f>D182*E182</f>
        <v>0</v>
      </c>
      <c r="J182" s="113"/>
    </row>
    <row r="183" spans="1:10" s="133" customFormat="1" ht="14.25">
      <c r="A183" s="163"/>
      <c r="B183" s="157"/>
      <c r="C183" s="162"/>
      <c r="D183" s="161"/>
      <c r="E183" s="160"/>
      <c r="F183" s="159"/>
      <c r="J183" s="113"/>
    </row>
    <row r="184" spans="1:10" s="146" customFormat="1" ht="51">
      <c r="A184" s="158" t="s">
        <v>10</v>
      </c>
      <c r="B184" s="157" t="s">
        <v>136</v>
      </c>
      <c r="C184" s="156" t="s">
        <v>114</v>
      </c>
      <c r="D184" s="92">
        <v>1</v>
      </c>
      <c r="E184" s="155"/>
      <c r="F184" s="91">
        <f>D184*E184</f>
        <v>0</v>
      </c>
      <c r="J184" s="113"/>
    </row>
    <row r="185" spans="1:10" s="133" customFormat="1" ht="14.25">
      <c r="A185" s="163"/>
      <c r="B185" s="157"/>
      <c r="C185" s="162"/>
      <c r="D185" s="161"/>
      <c r="E185" s="160"/>
      <c r="F185" s="159"/>
      <c r="J185" s="113"/>
    </row>
    <row r="186" spans="1:10" s="146" customFormat="1" ht="51">
      <c r="A186" s="158" t="s">
        <v>11</v>
      </c>
      <c r="B186" s="157" t="s">
        <v>135</v>
      </c>
      <c r="C186" s="156" t="s">
        <v>114</v>
      </c>
      <c r="D186" s="92">
        <v>1</v>
      </c>
      <c r="E186" s="155"/>
      <c r="F186" s="91">
        <f>D186*E186</f>
        <v>0</v>
      </c>
      <c r="J186" s="113"/>
    </row>
    <row r="187" spans="1:10" s="133" customFormat="1" ht="14.25">
      <c r="A187" s="151"/>
      <c r="B187" s="154"/>
      <c r="C187" s="149"/>
      <c r="D187" s="149"/>
      <c r="E187" s="125"/>
      <c r="F187" s="153"/>
      <c r="J187" s="134"/>
    </row>
    <row r="188" spans="1:10" s="133" customFormat="1" ht="25.5">
      <c r="A188" s="151"/>
      <c r="B188" s="152" t="str">
        <f>CONCATENATE(A171, " ", B171, " UKUPNO:")</f>
        <v>VI. ZAVRŠNI RADOVI, DOKUMENTACIJA I ISPITIVANJE INSTALACIJE UKUPNO:</v>
      </c>
      <c r="C188" s="143"/>
      <c r="D188" s="143"/>
      <c r="E188" s="149"/>
      <c r="F188" s="118">
        <f>SUM(F182:F186)</f>
        <v>0</v>
      </c>
      <c r="J188" s="134"/>
    </row>
    <row r="189" spans="1:10" s="146" customFormat="1" ht="14.25">
      <c r="A189" s="151"/>
      <c r="B189" s="150"/>
      <c r="C189" s="143"/>
      <c r="D189" s="143"/>
      <c r="E189" s="149"/>
      <c r="F189" s="148"/>
      <c r="J189" s="147"/>
    </row>
    <row r="190" spans="1:10" s="140" customFormat="1" ht="15">
      <c r="A190" s="145"/>
      <c r="B190" s="144" t="s">
        <v>134</v>
      </c>
      <c r="C190" s="143"/>
      <c r="D190" s="143"/>
      <c r="E190" s="143"/>
      <c r="F190" s="142"/>
      <c r="J190" s="141"/>
    </row>
    <row r="191" spans="1:10" s="135" customFormat="1" ht="12" customHeight="1">
      <c r="A191" s="122"/>
      <c r="B191" s="139"/>
      <c r="C191" s="138"/>
      <c r="D191" s="138"/>
      <c r="E191" s="137"/>
      <c r="F191" s="137"/>
      <c r="J191" s="136"/>
    </row>
    <row r="192" spans="1:10" s="133" customFormat="1" ht="14.25">
      <c r="A192" s="131" t="str">
        <f>A3</f>
        <v>I.</v>
      </c>
      <c r="B192" s="130" t="str">
        <f>B3</f>
        <v>ENERGETSKI PRIKLJUČAK GRAĐEVINE</v>
      </c>
      <c r="C192" s="124"/>
      <c r="D192" s="124"/>
      <c r="E192" s="119"/>
      <c r="F192" s="118">
        <f>F11</f>
        <v>0</v>
      </c>
      <c r="J192" s="134"/>
    </row>
    <row r="193" spans="1:12" s="133" customFormat="1" ht="14.25">
      <c r="A193" s="131" t="str">
        <f>A13</f>
        <v>II.</v>
      </c>
      <c r="B193" s="130" t="str">
        <f>B13</f>
        <v>RAZDJELNIK STANA RO</v>
      </c>
      <c r="C193" s="130"/>
      <c r="D193" s="130"/>
      <c r="E193" s="119"/>
      <c r="F193" s="118">
        <f>F34</f>
        <v>0</v>
      </c>
      <c r="J193" s="134"/>
    </row>
    <row r="194" spans="1:12" s="133" customFormat="1" ht="14.25">
      <c r="A194" s="131" t="str">
        <f>A36</f>
        <v>III.</v>
      </c>
      <c r="B194" s="124" t="str">
        <f>B36</f>
        <v>ELEKTRIČNE INSTALACIJE PROSTORA</v>
      </c>
      <c r="C194" s="124"/>
      <c r="D194" s="124"/>
      <c r="E194" s="119"/>
      <c r="F194" s="118">
        <f>F104</f>
        <v>0</v>
      </c>
      <c r="J194" s="134"/>
    </row>
    <row r="195" spans="1:12" s="133" customFormat="1" ht="39.75" customHeight="1">
      <c r="A195" s="131" t="str">
        <f>A106</f>
        <v>IV.</v>
      </c>
      <c r="B195" s="130" t="str">
        <f>B106</f>
        <v>INSTALACIJE IZJEDNAČENJA POTENCIJALA I DODATNOG IZJEDNAČENJA POTENCIJALA METALNIH MASA</v>
      </c>
      <c r="C195" s="130"/>
      <c r="D195" s="130"/>
      <c r="E195" s="119"/>
      <c r="F195" s="118">
        <f>F122</f>
        <v>0</v>
      </c>
      <c r="J195" s="134"/>
    </row>
    <row r="196" spans="1:12" s="93" customFormat="1">
      <c r="A196" s="131" t="str">
        <f>A124</f>
        <v>V.</v>
      </c>
      <c r="B196" s="130" t="str">
        <f>B124</f>
        <v>INSTALACIJE SLABE STRUJE</v>
      </c>
      <c r="C196" s="130"/>
      <c r="D196" s="130"/>
      <c r="E196" s="119"/>
      <c r="F196" s="118">
        <f>F169</f>
        <v>0</v>
      </c>
      <c r="G196" s="112"/>
      <c r="J196" s="132"/>
      <c r="K196" s="112"/>
      <c r="L196" s="112"/>
    </row>
    <row r="197" spans="1:12" ht="25.5">
      <c r="A197" s="131" t="str">
        <f>A171</f>
        <v>VI.</v>
      </c>
      <c r="B197" s="130" t="str">
        <f>B171</f>
        <v>ZAVRŠNI RADOVI, DOKUMENTACIJA I ISPITIVANJE INSTALACIJE</v>
      </c>
      <c r="C197" s="129"/>
      <c r="D197" s="129"/>
      <c r="E197" s="119"/>
      <c r="F197" s="118">
        <f>F188</f>
        <v>0</v>
      </c>
    </row>
    <row r="198" spans="1:12">
      <c r="A198" s="122"/>
      <c r="B198" s="128"/>
      <c r="C198" s="127"/>
      <c r="D198" s="127"/>
      <c r="E198" s="126"/>
      <c r="F198" s="118"/>
    </row>
    <row r="199" spans="1:12">
      <c r="A199" s="229"/>
      <c r="B199" s="230" t="s">
        <v>283</v>
      </c>
      <c r="C199" s="231"/>
      <c r="D199" s="231"/>
      <c r="E199" s="232"/>
      <c r="F199" s="233">
        <f>SUM(F192:F197)</f>
        <v>0</v>
      </c>
    </row>
  </sheetData>
  <pageMargins left="0.74803149606299213" right="0.6692913385826772" top="0.98425196850393704" bottom="0.98425196850393704" header="0.51181102362204722" footer="0.51181102362204722"/>
  <pageSetup paperSize="9" scale="87" firstPageNumber="47" fitToHeight="0" orientation="portrait" r:id="rId1"/>
  <headerFooter alignWithMargins="0">
    <oddHeader>&amp;CELEKTROTEHNIČKE INSTALACIJE</oddHeader>
    <oddFooter>&amp;R&amp;P/&amp;N</oddFooter>
  </headerFooter>
  <rowBreaks count="1" manualBreakCount="1">
    <brk id="189"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0"/>
  <sheetViews>
    <sheetView showZeros="0" view="pageBreakPreview" zoomScaleNormal="100" zoomScaleSheetLayoutView="100" workbookViewId="0">
      <pane ySplit="1" topLeftCell="A2" activePane="bottomLeft" state="frozen"/>
      <selection pane="bottomLeft" activeCell="C5" sqref="C5"/>
    </sheetView>
  </sheetViews>
  <sheetFormatPr defaultColWidth="9.140625" defaultRowHeight="12.75"/>
  <cols>
    <col min="1" max="1" width="8.140625" style="117" customWidth="1"/>
    <col min="2" max="2" width="41.140625" style="116" customWidth="1"/>
    <col min="3" max="4" width="12.7109375" style="115" customWidth="1"/>
    <col min="5" max="5" width="12.7109375" style="112" customWidth="1"/>
    <col min="6" max="6" width="12.7109375" style="114" customWidth="1"/>
    <col min="7" max="9" width="9.140625" style="112"/>
    <col min="10" max="10" width="9.140625" style="113"/>
    <col min="11" max="16384" width="9.140625" style="112"/>
  </cols>
  <sheetData>
    <row r="1" spans="1:10" s="140" customFormat="1" ht="15">
      <c r="A1" s="145"/>
      <c r="B1" s="144" t="s">
        <v>134</v>
      </c>
      <c r="C1" s="143"/>
      <c r="D1" s="143"/>
      <c r="E1" s="143"/>
      <c r="F1" s="142"/>
      <c r="J1" s="141"/>
    </row>
    <row r="2" spans="1:10" s="135" customFormat="1" ht="12" customHeight="1">
      <c r="A2" s="122"/>
      <c r="B2" s="139"/>
      <c r="C2" s="138"/>
      <c r="D2" s="138"/>
      <c r="E2" s="137"/>
      <c r="F2" s="137"/>
      <c r="J2" s="136"/>
    </row>
    <row r="3" spans="1:10" s="133" customFormat="1" ht="14.25">
      <c r="A3" s="131"/>
      <c r="B3" s="130" t="s">
        <v>284</v>
      </c>
      <c r="C3" s="227">
        <f>GO_Radovi!G157</f>
        <v>0</v>
      </c>
      <c r="D3" s="124"/>
      <c r="E3" s="119"/>
      <c r="F3" s="118"/>
      <c r="J3" s="134"/>
    </row>
    <row r="4" spans="1:10" s="133" customFormat="1" ht="14.25">
      <c r="A4" s="131"/>
      <c r="B4" s="130" t="s">
        <v>285</v>
      </c>
      <c r="C4" s="227">
        <f>ViK!F72</f>
        <v>0</v>
      </c>
      <c r="D4" s="130"/>
      <c r="E4" s="119"/>
      <c r="F4" s="118"/>
      <c r="J4" s="134"/>
    </row>
    <row r="5" spans="1:10" s="133" customFormat="1" ht="14.25">
      <c r="A5" s="131"/>
      <c r="B5" s="124" t="s">
        <v>286</v>
      </c>
      <c r="C5" s="227">
        <f>ELEKTROINSTALACIJE!F199</f>
        <v>0</v>
      </c>
      <c r="D5" s="124"/>
      <c r="E5" s="119"/>
      <c r="F5" s="118"/>
      <c r="J5" s="134"/>
    </row>
    <row r="6" spans="1:10">
      <c r="A6" s="122"/>
      <c r="B6" s="128"/>
      <c r="C6" s="228"/>
      <c r="D6" s="127"/>
      <c r="E6" s="126"/>
      <c r="F6" s="118"/>
    </row>
    <row r="7" spans="1:10">
      <c r="A7" s="122"/>
      <c r="B7" s="121" t="s">
        <v>133</v>
      </c>
      <c r="C7" s="227">
        <f>C3+C4+C5</f>
        <v>0</v>
      </c>
      <c r="D7" s="120"/>
      <c r="E7" s="119"/>
      <c r="F7" s="118">
        <f>SUM(F3:F5)</f>
        <v>0</v>
      </c>
    </row>
    <row r="8" spans="1:10">
      <c r="A8" s="122"/>
      <c r="B8" s="121" t="s">
        <v>132</v>
      </c>
      <c r="C8" s="227">
        <f>C7*0.25</f>
        <v>0</v>
      </c>
      <c r="D8" s="120"/>
      <c r="E8" s="125"/>
      <c r="F8" s="118">
        <f>F7*0.25</f>
        <v>0</v>
      </c>
    </row>
    <row r="9" spans="1:10">
      <c r="A9" s="122"/>
      <c r="B9" s="124"/>
      <c r="C9" s="227"/>
      <c r="D9" s="120"/>
      <c r="E9" s="123"/>
      <c r="F9" s="123"/>
    </row>
    <row r="10" spans="1:10">
      <c r="A10" s="229"/>
      <c r="B10" s="230" t="s">
        <v>133</v>
      </c>
      <c r="C10" s="234">
        <f>C7+C8</f>
        <v>0</v>
      </c>
      <c r="D10" s="231"/>
      <c r="E10" s="119"/>
      <c r="F10" s="118">
        <f>SUM(F7:F8)</f>
        <v>0</v>
      </c>
    </row>
  </sheetData>
  <pageMargins left="0.74803149606299213" right="0.6692913385826772" top="0.98425196850393704" bottom="0.98425196850393704" header="0.51181102362204722" footer="0.51181102362204722"/>
  <pageSetup paperSize="9" firstPageNumber="47" fitToHeight="0" orientation="portrait" r:id="rId1"/>
  <headerFooter alignWithMargins="0">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CC10903EEF0F543825388755D75F01E" ma:contentTypeVersion="11" ma:contentTypeDescription="Create a new document." ma:contentTypeScope="" ma:versionID="71963af28b9f53e6c37b9f06dc3d4402">
  <xsd:schema xmlns:xsd="http://www.w3.org/2001/XMLSchema" xmlns:xs="http://www.w3.org/2001/XMLSchema" xmlns:p="http://schemas.microsoft.com/office/2006/metadata/properties" xmlns:ns3="a59075c6-c74c-4dd0-b4c4-4c07702f2133" xmlns:ns4="3fd8a038-09ee-44d0-9cc1-6ab6a2233a07" targetNamespace="http://schemas.microsoft.com/office/2006/metadata/properties" ma:root="true" ma:fieldsID="86e1d7cb4fd41e75e2dcebab8ad62da5" ns3:_="" ns4:_="">
    <xsd:import namespace="a59075c6-c74c-4dd0-b4c4-4c07702f2133"/>
    <xsd:import namespace="3fd8a038-09ee-44d0-9cc1-6ab6a2233a0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9075c6-c74c-4dd0-b4c4-4c07702f21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d8a038-09ee-44d0-9cc1-6ab6a2233a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AA3F1D-5377-43A9-8942-B24AE150852D}">
  <ds:schemaRefs>
    <ds:schemaRef ds:uri="http://schemas.microsoft.com/sharepoint/v3/contenttype/forms"/>
  </ds:schemaRefs>
</ds:datastoreItem>
</file>

<file path=customXml/itemProps2.xml><?xml version="1.0" encoding="utf-8"?>
<ds:datastoreItem xmlns:ds="http://schemas.openxmlformats.org/officeDocument/2006/customXml" ds:itemID="{660BDC40-5BA3-41D5-BEE7-F3BF02097FB9}">
  <ds:schemaRefs>
    <ds:schemaRef ds:uri="http://schemas.microsoft.com/office/infopath/2007/PartnerControls"/>
    <ds:schemaRef ds:uri="http://purl.org/dc/dcmitype/"/>
    <ds:schemaRef ds:uri="3fd8a038-09ee-44d0-9cc1-6ab6a2233a07"/>
    <ds:schemaRef ds:uri="http://schemas.microsoft.com/office/2006/metadata/properties"/>
    <ds:schemaRef ds:uri="http://purl.org/dc/elements/1.1/"/>
    <ds:schemaRef ds:uri="http://purl.org/dc/terms/"/>
    <ds:schemaRef ds:uri="http://schemas.openxmlformats.org/package/2006/metadata/core-properties"/>
    <ds:schemaRef ds:uri="http://schemas.microsoft.com/office/2006/documentManagement/types"/>
    <ds:schemaRef ds:uri="a59075c6-c74c-4dd0-b4c4-4c07702f2133"/>
    <ds:schemaRef ds:uri="http://www.w3.org/XML/1998/namespace"/>
  </ds:schemaRefs>
</ds:datastoreItem>
</file>

<file path=customXml/itemProps3.xml><?xml version="1.0" encoding="utf-8"?>
<ds:datastoreItem xmlns:ds="http://schemas.openxmlformats.org/officeDocument/2006/customXml" ds:itemID="{0EFD271B-B64E-4FE1-8F81-E1A0F174DD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9075c6-c74c-4dd0-b4c4-4c07702f2133"/>
    <ds:schemaRef ds:uri="3fd8a038-09ee-44d0-9cc1-6ab6a2233a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7</vt:i4>
      </vt:variant>
    </vt:vector>
  </HeadingPairs>
  <TitlesOfParts>
    <vt:vector size="13" baseType="lpstr">
      <vt:lpstr>NASLOVNA</vt:lpstr>
      <vt:lpstr>Opće napomene</vt:lpstr>
      <vt:lpstr>GO_Radovi</vt:lpstr>
      <vt:lpstr>ViK</vt:lpstr>
      <vt:lpstr>ELEKTROINSTALACIJE</vt:lpstr>
      <vt:lpstr>REKAPITULACIJA</vt:lpstr>
      <vt:lpstr>ELEKTROINSTALACIJE!Ispis_naslova</vt:lpstr>
      <vt:lpstr>ELEKTROINSTALACIJE!Podrucje_ispisa</vt:lpstr>
      <vt:lpstr>GO_Radovi!Podrucje_ispisa</vt:lpstr>
      <vt:lpstr>NASLOVNA!Podrucje_ispisa</vt:lpstr>
      <vt:lpstr>'Opće napomene'!Podrucje_ispisa</vt:lpstr>
      <vt:lpstr>REKAPITULACIJA!Podrucje_ispisa</vt:lpstr>
      <vt:lpstr>ViK!Podrucje_ispisa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Igor Veselinović</cp:lastModifiedBy>
  <cp:lastPrinted>2023-11-15T07:52:34Z</cp:lastPrinted>
  <dcterms:created xsi:type="dcterms:W3CDTF">2020-03-19T14:06:45Z</dcterms:created>
  <dcterms:modified xsi:type="dcterms:W3CDTF">2024-03-04T07:55:25Z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0x010100BCC10903EEF0F543825388755D75F01E</vt:lpwstr>
  </property>
</Properties>
</file>